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tabRatio="1000" activeTab="0"/>
  </bookViews>
  <sheets>
    <sheet name="Főösszesítő" sheetId="1" r:id="rId1"/>
    <sheet name="Záradék" sheetId="2" r:id="rId2"/>
    <sheet name="Összesítő" sheetId="3" r:id="rId3"/>
    <sheet name="Irtás, föld- és sziklamunka" sheetId="4" r:id="rId4"/>
    <sheet name="Vakolás és rabicolás" sheetId="5" r:id="rId5"/>
    <sheet name="Hideg- és melegburkolatok készí" sheetId="6" r:id="rId6"/>
    <sheet name="Felületképzés" sheetId="7" r:id="rId7"/>
    <sheet name="Elektromosenergia-ellátás, vill" sheetId="8" r:id="rId8"/>
    <sheet name="Épületgépészeti csővezeték szer" sheetId="9" r:id="rId9"/>
    <sheet name="Épületgépészeti szerelvények és" sheetId="10" r:id="rId10"/>
    <sheet name="Takarítási munka" sheetId="11" r:id="rId11"/>
    <sheet name="Fűtés-hűtés" sheetId="12" r:id="rId12"/>
  </sheets>
  <definedNames/>
  <calcPr fullCalcOnLoad="1"/>
</workbook>
</file>

<file path=xl/sharedStrings.xml><?xml version="1.0" encoding="utf-8"?>
<sst xmlns="http://schemas.openxmlformats.org/spreadsheetml/2006/main" count="335" uniqueCount="196">
  <si>
    <t>Munkanem megnevezése</t>
  </si>
  <si>
    <t>Anyag összege</t>
  </si>
  <si>
    <t>Díj összege</t>
  </si>
  <si>
    <t>Ssz.</t>
  </si>
  <si>
    <t>Tételszám</t>
  </si>
  <si>
    <t>Tétel szövege</t>
  </si>
  <si>
    <t>Menny.</t>
  </si>
  <si>
    <t>Egység</t>
  </si>
  <si>
    <t>Anyag egységár</t>
  </si>
  <si>
    <t>Díj egységre</t>
  </si>
  <si>
    <t>Anyag összesen</t>
  </si>
  <si>
    <t>Díj összesen</t>
  </si>
  <si>
    <t>db</t>
  </si>
  <si>
    <t>Munkanem összesen:</t>
  </si>
  <si>
    <t>21-011-11.5</t>
  </si>
  <si>
    <t>Építési törmelék konténeres elszállítása, lerakása, lerakóhelyi díjjal, 7,0 m³-es konténerbe</t>
  </si>
  <si>
    <t>Irtás, föld- és sziklamunka</t>
  </si>
  <si>
    <t>m2</t>
  </si>
  <si>
    <t>36-051-1.1-0192511</t>
  </si>
  <si>
    <t>m</t>
  </si>
  <si>
    <t>Beltéri vakolóprofilok elhelyezése, horganyzott acélból, alumíniumból, polisztirolból, rozsdamentes acélból, 1 - 20 mm vakolatvastagsághoz, pozitív sarkokra MASTERPLAST Masterprofil belső sarokvakoló profil pozitív sarokra, horganyzott acél 2,75 m, Cikkszám: 0801-00275000</t>
  </si>
  <si>
    <t>36-090-1.1.2-0550030</t>
  </si>
  <si>
    <t>Vakolatjavítás oldalfalon, tégla-, beton-, kőfelületen vagy építőlemezen, a meglazult, sérült vakolat előzetes leverésével, hiánypótlás 5-25% között Hvb4-mc, beltéri, vakoló, cementes mészhabarcs mészpéppel</t>
  </si>
  <si>
    <t>Vakolás és rabicolás</t>
  </si>
  <si>
    <t>42-000-2.1</t>
  </si>
  <si>
    <t>Lapburkolatok bontása, padlóburkolat bármely méretű kőagyag, mozaik vagy tört mozaik (NOVA) lapból</t>
  </si>
  <si>
    <t>42-000-2.2</t>
  </si>
  <si>
    <t>Lapburkolatok bontása, fal-, pillér- és oszlopburkolat, bármely méretű mozaik, kőagyag és csempe</t>
  </si>
  <si>
    <t>42-000-2.3</t>
  </si>
  <si>
    <t>Lapburkolatok bontása, lábazatburkolat 0,50 m magasságig,  egyenes egysoros vagy lépcsős kivitelben, 10x10 - 20x20 cm-es lapméretig</t>
  </si>
  <si>
    <t>42-000-3</t>
  </si>
  <si>
    <t>Fa-, hézagmentes műanyag- és szőnyegburkolatok bontása, szőnyegpadló bontása</t>
  </si>
  <si>
    <t>42-000-3.4</t>
  </si>
  <si>
    <t>Fa-, hézagmentes műanyag- és szőnyegburkolatok bontása, gumilemez vagy PVC burkolat tekercsből, lapokból vagy lépcsőn betétként</t>
  </si>
  <si>
    <t>42-000-3.6</t>
  </si>
  <si>
    <t>Fa-, hézagmentes műanyag- és szőnyegburkolatok bontása, keményfa lábazati deszka vagy falvédő deszka, 25 cm szélességig</t>
  </si>
  <si>
    <t>42-000-3.7</t>
  </si>
  <si>
    <t>Fa-, hézagmentes műanyag- és szőnyegburkolatok bontása, lambéria, fal-, mennyezetburkolat</t>
  </si>
  <si>
    <t>42-000-3.8</t>
  </si>
  <si>
    <t>Fa-, hézagmentes műanyag- és szőnyegburkolatok bontása, szalagparketta, laminált padló</t>
  </si>
  <si>
    <t>42-011-1.1.1.1-0149083</t>
  </si>
  <si>
    <t>Fal-, pillér és oszlopburkolat hordozószerkezetének felületelőkészítése beltérben, tégla, beton és vakolt alapfelületen, felületelőkészítő alapozó és tapadóhíd felhordása egy rétegben MASTERPLAST Thermomaster Primer alapozó (5L), Cikkszám: 0103-10001005</t>
  </si>
  <si>
    <t>42-011-2.1.1.4.1-0311055</t>
  </si>
  <si>
    <t>Padlóburkolat hordozószerkezetének felületelőkészítése beltérben, beton alapfelületen önterülő felületkiegyenlítés készítése 5 mm átlagos rétegvastagságban MUREXIN OS 50 Objekt Plus önterülő aljzatkiegyenlítő</t>
  </si>
  <si>
    <t>42-012-1.1.1.1.1.2-2313106</t>
  </si>
  <si>
    <t>Fal-, pillér-, oszlop- és lábazatburkolat készítése beltérben, tégla, beton, vakolt alapfelületen, mázas kerámiával, kötésben vagy hálósan, 3-5 mm vtg. ragasztóba rakva, 1-10 mm fugaszélességgel, 10x10 - 20x20 cm közötti lapmérettel MAPEI Kerabond T Plus flexibilis ragasztóhabarcs kisméretű gres burkolólapok ragasztására, Csz: 003325 MAPEI Keracolor GG cementkötésű fugázóhabarcs, fehér, Csz: 4410045A</t>
  </si>
  <si>
    <t>42-022-1.1.1.1.1.3-0313106</t>
  </si>
  <si>
    <t>Padlóburkolat készítése, beltérben, tégla, beton, vakolt alapfelületen, mázas kerámiával, kötésben vagy hálósan, 3-5 mm vtg. ragasztóba rakva, 1-10 mm fugaszélességgel, 25x25 -  40x40 cm közötti lapmérettel MAPEI Kerabond T Plus flexibilis ragasztóhabarcs kisméretű gres burkolólapok ragasztására, Csz: 003325 MAPEI Keracolor FF Flex cementkötésű fugázóhabarcs, fehér, Csz: 5N10005</t>
  </si>
  <si>
    <t>42-022-1.2.1.2.1.2-0313020</t>
  </si>
  <si>
    <t>42-041-2.1.1-0313031</t>
  </si>
  <si>
    <t>Újonnan készült aljzat kiegyenlítése ragasztott parketta, valamint rugalmas burkolat alá (nagy igénybevétel) szabványos cementresztrich és betonpadló felület előkészítése, 3 mm vastagságban MAPEI Ultraplan Eco önterülő aljzatkiegyenlítő, szürke, Csz: 149523 MAPEI Eco Prim Grip akrilgyanta-bázisú, szilikahomok tartalmú vizesdiszperziós alapozó, Csz: 1560005</t>
  </si>
  <si>
    <t>42-042-4.1.2.2.3-0110701</t>
  </si>
  <si>
    <t>Parkettafektetés, csaphornyos parkettából, kiegyenlített aljzatra ragasztva, nedvességre kevésbé érzékeny fafajtából, szalagmintába (futómintába) rakva (ragasztó anyag külön tételben kiírva) Csaphornyos parketta, 300/350/400x45/55x22 mm, tölgy, Standard, Mátraparkett</t>
  </si>
  <si>
    <t>42-042-4.3.2-0111702</t>
  </si>
  <si>
    <t>Parkettafektetés, laminált padló (parkettapanel) úsztatott fektetése kiegyenlített aljzatra, (szegélyléccel együtt) ragasztás nélkül, hangszigetelt réteggel ellátva HDF alapú laminált parketta, 8 mm vastag, többféle színben</t>
  </si>
  <si>
    <t>42-042-6.1.1.2-1313901</t>
  </si>
  <si>
    <t>Kisegítő- és részmunkák, parketta csiszolása és lakkozása, normál igénybevételre, 2 rétegben, vízbázisú lakkal MAPEI Ultracoat Universal Base egykomponensű, vizes bázisú alapozó, Csz:7376010N MAPEI Ultracoat High Traffic S/60 kétkomponensű, vizesdiszperziós, poliuretánlakk, selyemfényű, Csz: 7374710 MAPEI Ultracoat Binder oldószermentes, vizesdiszperziós kitöltőanyag, Csz:7372805</t>
  </si>
  <si>
    <t>42-042-31.1.1</t>
  </si>
  <si>
    <t>Lábazat kialakítása, keményfa lábazatburkolat készítése</t>
  </si>
  <si>
    <t>Hideg- és melegburkolatok készítése, aljzat előkészítés</t>
  </si>
  <si>
    <t>47-000-1.21.4.1.2-0154080</t>
  </si>
  <si>
    <t>Belső festéseknél felület előkészítése, részmunkák; glettelés, diszperziós kötőanyagú glettel, vakolt felületen, tagolt felületen StoLevell In XXL diszperzió alapú, szerves kötésű natúrfehér glett, ásványi és szerves aljzatokon, Cikkszám: 00749-xxx</t>
  </si>
  <si>
    <t>47-000-4.1.5</t>
  </si>
  <si>
    <t>Acélfelületek mázolásának előkészítő és részmunkái; régi olajfesték eltávolítása kaparással (raskettázás), cső és regisztercső felületről (80 NÁ-ig), függesztő és tartóvasakról, mosdó állványzatról</t>
  </si>
  <si>
    <t>47-000-4.4.1.1</t>
  </si>
  <si>
    <t>Acélfelületek mázolásának előkészítő és részmunkái; kézi rozsdamentesítés, acél nyílászáró szerkezeten, könnyű rozsdásodás esetén</t>
  </si>
  <si>
    <t>47-000-7.1.2.2</t>
  </si>
  <si>
    <t>Fafelületek mázolásának előkészítő és részmunkái; régi olajmázolás eltávolítása fa nyílászáró szerkezetről, lekaparással (raskettázás), tagolt felületről</t>
  </si>
  <si>
    <t>47-011-15.1.2.2-0154175</t>
  </si>
  <si>
    <t>Diszperziós festés műanyag bázisú vizes-diszperziós  fehér vagy gyárilag színezett festékkel, új vagy régi lekapart, előkészített alapfelületen  vagy jól tapadó meglévő festékrétegen, beton felületen, két rétegben, tagolt sima felületen StoColor In fehér vagy bézs színben, diszperziós, univerzális matt beltéri festék, EN 13300 szerinti 3. dörzsálló, 00237-024</t>
  </si>
  <si>
    <t>47-021-11.1</t>
  </si>
  <si>
    <t>Acélfelületek előkezelése, festéshez műhelyalapozóval, acél nyílászáró szerkezeten</t>
  </si>
  <si>
    <t>47-021-11.3</t>
  </si>
  <si>
    <t>Acélfelületek előkezelése, festéshez műhelyalapozóval, rácson, korláton, kerítésen, sodronyhálón</t>
  </si>
  <si>
    <t>47-021-11.4</t>
  </si>
  <si>
    <t>Acélfelületek előkezelése, festéshez műhelyalapozóval, cső és regisztercső felületén 80 NÁ-ig, függesztőn és tartón, állványzaton</t>
  </si>
  <si>
    <t>47-021-31.1.1-0130425</t>
  </si>
  <si>
    <t>Acélfelületek átvonó festése acél nyílászáró szerkezeten, műgyanta kötőanyagú, oldószeres festékkel Trinát magasfényű zománcfesték, barna 500, EAN: 5995061120949</t>
  </si>
  <si>
    <t>47-021-31.3.1-0137031</t>
  </si>
  <si>
    <t>47-021-31.4.1-0130431</t>
  </si>
  <si>
    <t>Acélfelületek átvonó festése cső és regisztercső felületén (NÁ 80-ig), függesztőn és tartóvason, sormosdó állványzaton műgyanta kötőanyagú, oldószeres festékkel Trinát selyemfényű zománcfesték, fehér 100, EAN: 5995061563746</t>
  </si>
  <si>
    <t>47-031-1.7.2</t>
  </si>
  <si>
    <t>Belső fafelületek vízbázisú festékrendszer felhordása,  két rétegben, tagolt felületen</t>
  </si>
  <si>
    <t>47-031-1.12.3.2-0430315</t>
  </si>
  <si>
    <t>Belső fafelületek lazúrozása, oldószeres lazúrral tagolt felületen CD-COLOR DELTA® Allround-Lasur univerzálisan csaknem minden fa épületszerkezetre használható, oldószeres, enyhe illatú, biocidmentes közepes vastagságú alkidbázisú lazúrfesték, felújító festéseknél önmagával átfesthető, impregnáló (gombaölőszer mentes) selyemfényű bevonat, minden épületszerkezeti elemre alkalmazható ablakra, ajtóra, kerítésre, fa burkolatokra stb., felülete víztaszító, felhordás során nem csepeg, Cikkszám: 358588</t>
  </si>
  <si>
    <t>Felületképzés</t>
  </si>
  <si>
    <t>71-000-1.11</t>
  </si>
  <si>
    <t>Vezetékek, kábelek és szerelvények bontása; kapcsolók, csatlakozó aljzatok, falifoglalatok, csengők, reduktorok, erős- vagy gyengeáramú nyomók, termosztátok, lépcsőházi automaták, jelzők leszerelése</t>
  </si>
  <si>
    <t>71-000-1.13</t>
  </si>
  <si>
    <t>Vezetékek, kábelek és szerelvények bontása; mindennemű fényforrás és lámpatest leszerelése</t>
  </si>
  <si>
    <t>71-005-1.1.1.1-0570011</t>
  </si>
  <si>
    <t>Komplett világítási  és telekommunikációs szerelvények, Fali kapcsolók elhelyezése, süllyesztve, 10-16A egypólusú kapcsolók Schneider Electric ASFORA Egypólusú kapcsoló - IP44, fehér, kompletten, kerettel, Csz.: EPH0100221</t>
  </si>
  <si>
    <t>71-010-2.7-0143229</t>
  </si>
  <si>
    <t>Felületre szerelt lámpatest elhelyezése előre elkészített tartószerkezetre, zárt, LED-es kivitelben V-TAC (HOLUX) VT-1415 SQ; 15W / 1350lm mennyezeti LED-es lámpatest, semlegesfehér (4500K), 175x175mm, működtetővel Csz:4807</t>
  </si>
  <si>
    <t>Elektromosenergia-ellátás, villanyszerelés</t>
  </si>
  <si>
    <t>81-004-1.4.1.1.1.2-0110107</t>
  </si>
  <si>
    <t>Fűtési vezeték, Fekete acélcső szerelése, hegesztett kötésekkel, tartószerkezettel, szakaszos nyomáspróbával, szabadon, horonyba vagy padlócsatornába, irányváltozás csőhajlítással, DN 15 Normálfalú, varratnélküli fekete acélcső, sima, A 37X, 1/2", 21,3x2,6mm</t>
  </si>
  <si>
    <t>Épületgépészeti csővezeték szerelése</t>
  </si>
  <si>
    <t>82-001-16.2.3-0116061</t>
  </si>
  <si>
    <t>Fűtőtest szerelvény elhelyezése külső vagy belső menettel, illetve hollandival csatlakoztatva DN 15 visszatérő elzárószelep HERZ RL-5 típusú, egyenes kivitelű visszatérő elzáró- és szabályozó szelep, előbeállítási lehetőséggel, 1/2", Csz: 1.3923.01</t>
  </si>
  <si>
    <t>82-001-17.1.2-0116131</t>
  </si>
  <si>
    <t>Termosztatikus szelepfej felszerelése radiátorszelepre, hollandival csatlakoztatva HERZ termosztatikus szelepfej beépített érzékelővel, mechanikus elzárás nélkül, HERZ-TS szeleptesthez, fehér színű, Csz: 1.7260.06</t>
  </si>
  <si>
    <t>82-012-3.2.1.4-0423461</t>
  </si>
  <si>
    <t>Acéllemez kompakt lapradiátor elhelyezése, széthordással, tartókkal, bekötéssel, 2 soros, 1600 mm-ig, 600 mm VOGEL &amp; NOOT kompakt lapradiátor 22K típus, 2-soros, 2 konvektorlemez borítással, 600x 400 mm, fűtőteljesítmény:  685 W</t>
  </si>
  <si>
    <t>82-012-3.2.1.4-0423463</t>
  </si>
  <si>
    <t>Acéllemez kompakt lapradiátor elhelyezése, széthordással, tartókkal, bekötéssel, 2 soros, 1600 mm-ig, 600 mm VOGEL &amp; NOOT kompakt lapradiátor 22K típus, 2-soros, 2 konvektorlemez borítással, 600x 600 mm, fűtőteljesítmény: 1028 W</t>
  </si>
  <si>
    <t>82-012-3.2.1.4-0423470</t>
  </si>
  <si>
    <t>Acéllemez kompakt lapradiátor elhelyezése, széthordással, tartókkal, bekötéssel, 2 soros, 1600 mm-ig, 600 mm VOGEL &amp; NOOT kompakt lapradiátor 22K típus, 2-soros, 2 konvektorlemez borítással, 600x1320 mm, fűtőteljesítmény: 2261 W</t>
  </si>
  <si>
    <t>82-012-3.2.1.4-0423471</t>
  </si>
  <si>
    <t>Acéllemez kompakt lapradiátor elhelyezése, széthordással, tartókkal, bekötéssel, 2 soros, 1600 mm-ig, 600 mm VOGEL &amp; NOOT kompakt lapradiátor 22K típus, 2-soros, 2 konvektorlemez borítással, 600x1400 mm, fűtőteljesítmény: 2398 W</t>
  </si>
  <si>
    <t>82-012-3.2.1.4-0423472</t>
  </si>
  <si>
    <t>Acéllemez kompakt lapradiátor elhelyezése, széthordással, tartókkal, bekötéssel, 2 soros, 1600 mm-ig, 600 mm VOGEL &amp; NOOT kompakt lapradiátor 22K típus, 2-soros, 2 konvektorlemez borítással, 600x1600 mm, fűtőteljesítmény: 2741 W</t>
  </si>
  <si>
    <t>82-012-3.2.2.4-0423473</t>
  </si>
  <si>
    <t>Acéllemez kompakt lapradiátor elhelyezése, széthordással, tartókkal, bekötéssel, 2 soros, 1600 mm felett, 600 mm VOGEL &amp; NOOT kompakt lapradiátor 22K típus, 2-soros, 2 konvektorlemez borítással, 600x1800 mm, fűtőteljesítmény: 3083 W</t>
  </si>
  <si>
    <t>82-012-3.2.2.4-0423474</t>
  </si>
  <si>
    <t>Acéllemez kompakt lapradiátor elhelyezése, széthordással, tartókkal, bekötéssel, 2 soros, 1600 mm felett, 600 mm VOGEL &amp; NOOT kompakt lapradiátor 22K típus, 2-soros, 2 konvektorlemez borítással, 600x2000 mm, fűtőteljesítmény: 3426 W</t>
  </si>
  <si>
    <t>82-012-3.2.2.4-0423475</t>
  </si>
  <si>
    <t>Acéllemez kompakt lapradiátor elhelyezése, széthordással, tartókkal, bekötéssel, 2 soros, 1600 mm felett, 600 mm VOGEL &amp; NOOT kompakt lapradiátor 22K típus, 2-soros, 2 konvektorlemez borítással, 600x2200 mm, fűtőteljesítmény: 3769 W</t>
  </si>
  <si>
    <t>Épületgépészeti szerelvények és berendezések szerelése</t>
  </si>
  <si>
    <t>90-008-1-0110202</t>
  </si>
  <si>
    <t>100 m2</t>
  </si>
  <si>
    <t>Festés előtt burkolatok takarásának készítése Takarás készítése fóliával</t>
  </si>
  <si>
    <t>90-008-2</t>
  </si>
  <si>
    <t>Festés után burkolatok takarásának felszedése</t>
  </si>
  <si>
    <t>Takarítási munka</t>
  </si>
  <si>
    <t>Összesen:</t>
  </si>
  <si>
    <t xml:space="preserve">                                       </t>
  </si>
  <si>
    <t xml:space="preserve">A munka leírása:                       </t>
  </si>
  <si>
    <t xml:space="preserve"> Készítette   :.....................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</si>
  <si>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</si>
  <si>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</si>
  <si>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</si>
  <si>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</si>
  <si>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</si>
  <si>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</si>
  <si>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</si>
  <si>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</si>
  <si>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</si>
  <si>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</si>
  <si>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</si>
  <si>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Padlóburkolat készítése, kültérben, hőterhelt felületen, tégla, beton, vakolt alapfelületen, gres, kőporcelán lappal, kötésben vagy hálósan, 3-5 mm vtg. ragasztóba rakva, 1-10 mm fugaszélességgel, 45x45 - 60x60 cm közötti lapmérettel MAPEI Keraflex Easy S1 C2E cementkötésű ragasztóhabarcs, szürke, Csz: 1203825 MAPEI Keracolor FF Flex cementkötésű fugázóhabarcs, fehér, Csz: 5N10005</t>
  </si>
  <si>
    <t>Acélfelületek átvonó festése rácson, korláton, kerítésen, sodronyhálón műgyanta kötőanyagú, oldószeres festékkel Caparol Capalac Classic HG tartós, zománcfesték, magasfényű, jó ütőszilárdságú, szín- és fénystabilitás, fehér</t>
  </si>
  <si>
    <t xml:space="preserve">1. Építőmesteri munkarész </t>
  </si>
  <si>
    <t xml:space="preserve">2. Gépészeti (Fűtés-hűtés) munkarész </t>
  </si>
  <si>
    <t>Anyagköltség és díjköltség összesen:</t>
  </si>
  <si>
    <t>Áfa 27%</t>
  </si>
  <si>
    <t>Összesen nettó:</t>
  </si>
  <si>
    <t>Mindösszesen bruttó</t>
  </si>
  <si>
    <t xml:space="preserve">Adószám:              </t>
  </si>
  <si>
    <t>15733380-2-17</t>
  </si>
  <si>
    <t xml:space="preserve">Cím :                 </t>
  </si>
  <si>
    <t>7064 Gyönk, Ady E. u. 562.</t>
  </si>
  <si>
    <t>FŰTÉS-HŰTÉSTECHNIKA</t>
  </si>
  <si>
    <t>Sor szám</t>
  </si>
  <si>
    <t>Tételek megnevezése</t>
  </si>
  <si>
    <t>Mennyiség</t>
  </si>
  <si>
    <t>Mennyiségi egység</t>
  </si>
  <si>
    <t>Anyag egység</t>
  </si>
  <si>
    <t>Díj egység</t>
  </si>
  <si>
    <t xml:space="preserve">Anyag </t>
  </si>
  <si>
    <t>Díj</t>
  </si>
  <si>
    <t>VRF komfort hűtés-fűtés</t>
  </si>
  <si>
    <t>BERENDEZÉSEK</t>
  </si>
  <si>
    <t xml:space="preserve">Daikin RYYQ14UI VRV kültéri berendes,folyamatos fűtésre.
 Névleges teljesítménnyek
 Fűtés: 35,0 kW
 Hűtés: 30,0 kW.
 </t>
  </si>
  <si>
    <t>KHRQM22M20T Refnet elágazás</t>
  </si>
  <si>
    <t>KHRQM22M29T Refnet elágazás</t>
  </si>
  <si>
    <t>KHRQM22M64T Refnet elágazás</t>
  </si>
  <si>
    <t xml:space="preserve">Daikin FXAQ20A oldlfali VRV beltéri egység </t>
  </si>
  <si>
    <t xml:space="preserve">Daikin FXAQ25A oldlfali VRV beltéri egység </t>
  </si>
  <si>
    <t xml:space="preserve">Daikin FXAQ40A oldlfali VRV beltéri egység </t>
  </si>
  <si>
    <t>BRC1H52W fali vezetékes távirányító</t>
  </si>
  <si>
    <t>CSŐVEZETÉKEK</t>
  </si>
  <si>
    <t>VRF Hűtési vezeték
 Húzott vörösréz cső, ívekkel, CuEP félkemény cső, vegyikezelt, szárított, N2 védőatmoszférás átlapolt forrasztással, szabadon vagy csatornában szerelve, nyomáspróbával, rendszer tisztítással, vákuumolással, hűtőközeg feltöltéssel, kültéri vezetéshez tartólábak készítésével.
 Ø6,35-28mm-ig.</t>
  </si>
  <si>
    <t>klt</t>
  </si>
  <si>
    <t>4.sz. mell</t>
  </si>
  <si>
    <t>Cím:</t>
  </si>
  <si>
    <t>Adószám:</t>
  </si>
  <si>
    <t>Kapcsolattartó:</t>
  </si>
  <si>
    <t>Ajánlatkérő : Gyönk Város Önkormányzata</t>
  </si>
  <si>
    <t>Címe: 7064 Gyönk, Ady u. 562.</t>
  </si>
  <si>
    <t>Adószám: 15733380-2-17</t>
  </si>
  <si>
    <t xml:space="preserve">Ajánlatadó: </t>
  </si>
  <si>
    <t>Gyönk Város Önkormányzata</t>
  </si>
  <si>
    <t>ÁRAJÁNLAT</t>
  </si>
  <si>
    <t>A munka leírása:</t>
  </si>
  <si>
    <t>Gyönki Közös Önkormányzati Hivatal (Városháza) felúítása</t>
  </si>
  <si>
    <t xml:space="preserve">Készítette: </t>
  </si>
  <si>
    <t xml:space="preserve">Ajánlatkérő neve :                 </t>
  </si>
  <si>
    <t>Ajánlatadó neve:</t>
  </si>
  <si>
    <t>Elérhetősége:</t>
  </si>
  <si>
    <t>Árajánlat/ Költségvetés főösszesítő</t>
  </si>
  <si>
    <t xml:space="preserve"> Érvényes: 20.. év...........hó...nap </t>
  </si>
  <si>
    <t>Gyönki Közös Önkormányzati Hivatal (Városháza) felújítása</t>
  </si>
  <si>
    <t>Kelt: ………., 2022. ……</t>
  </si>
  <si>
    <t xml:space="preserve"> Kelt:      2022. év...........hó...nap </t>
  </si>
  <si>
    <t>Ajánlatunk a kiállítástól számítva 90 napig érvényes.</t>
  </si>
</sst>
</file>

<file path=xl/styles.xml><?xml version="1.0" encoding="utf-8"?>
<styleSheet xmlns="http://schemas.openxmlformats.org/spreadsheetml/2006/main">
  <numFmts count="1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quot;-&quot;_-;_-@_-"/>
    <numFmt numFmtId="165" formatCode="_-* #,##0.00_-;\-* #,##0.00_-;_-* &quot;-&quot;??_-;_-@_-"/>
    <numFmt numFmtId="166" formatCode="[$-40E]yyyy\.\ mmmm\ d\.\,\ dddd"/>
  </numFmts>
  <fonts count="58">
    <font>
      <sz val="11"/>
      <color theme="1"/>
      <name val="Calibri"/>
      <family val="2"/>
    </font>
    <font>
      <sz val="11"/>
      <color indexed="8"/>
      <name val="Calibri"/>
      <family val="2"/>
    </font>
    <font>
      <sz val="10"/>
      <name val="Arial"/>
      <family val="2"/>
    </font>
    <font>
      <b/>
      <sz val="10"/>
      <name val="Arial"/>
      <family val="2"/>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Times New Roman CE"/>
      <family val="0"/>
    </font>
    <font>
      <b/>
      <sz val="10"/>
      <color indexed="8"/>
      <name val="Times New Roman CE"/>
      <family val="0"/>
    </font>
    <font>
      <sz val="12"/>
      <color indexed="8"/>
      <name val="Times New Roman"/>
      <family val="1"/>
    </font>
    <font>
      <b/>
      <sz val="12"/>
      <color indexed="8"/>
      <name val="Times New Roman"/>
      <family val="1"/>
    </font>
    <font>
      <sz val="13"/>
      <color indexed="8"/>
      <name val="Times New Roman"/>
      <family val="1"/>
    </font>
    <font>
      <sz val="13"/>
      <color indexed="8"/>
      <name val="Calibri"/>
      <family val="2"/>
    </font>
    <font>
      <b/>
      <sz val="13"/>
      <color indexed="8"/>
      <name val="Calibri"/>
      <family val="2"/>
    </font>
    <font>
      <b/>
      <sz val="10"/>
      <color indexed="63"/>
      <name val="Arial"/>
      <family val="2"/>
    </font>
    <font>
      <b/>
      <sz val="10"/>
      <color indexed="8"/>
      <name val="Arial"/>
      <family val="2"/>
    </font>
    <font>
      <sz val="10"/>
      <color indexed="63"/>
      <name val="Arial"/>
      <family val="2"/>
    </font>
    <font>
      <b/>
      <sz val="13"/>
      <color indexed="8"/>
      <name val="Times New Roman"/>
      <family val="1"/>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57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sz val="13"/>
      <color theme="1"/>
      <name val="Times New Roman"/>
      <family val="1"/>
    </font>
    <font>
      <sz val="13"/>
      <color theme="1"/>
      <name val="Calibri"/>
      <family val="2"/>
    </font>
    <font>
      <b/>
      <sz val="13"/>
      <color theme="1"/>
      <name val="Calibri"/>
      <family val="2"/>
    </font>
    <font>
      <b/>
      <sz val="10"/>
      <color rgb="FF333333"/>
      <name val="Arial"/>
      <family val="2"/>
    </font>
    <font>
      <b/>
      <sz val="10"/>
      <color rgb="FF000000"/>
      <name val="Arial"/>
      <family val="2"/>
    </font>
    <font>
      <sz val="10"/>
      <color rgb="FF333333"/>
      <name val="Arial"/>
      <family val="2"/>
    </font>
    <font>
      <b/>
      <sz val="13"/>
      <color theme="1"/>
      <name val="Times New Roman"/>
      <family val="1"/>
    </font>
  </fonts>
  <fills count="35">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
      <patternFill patternType="solid">
        <fgColor rgb="FFC0C0C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style="medium">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CCCCCC"/>
      </top>
      <bottom style="thin">
        <color rgb="FF000000"/>
      </bottom>
    </border>
    <border>
      <left style="thin">
        <color rgb="FFCCCCCC"/>
      </left>
      <right style="thin">
        <color rgb="FF000000"/>
      </right>
      <top style="thin">
        <color rgb="FFCCCCCC"/>
      </top>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2" fillId="26" borderId="1" applyNumberFormat="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7"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0" fillId="28" borderId="7" applyNumberFormat="0" applyFont="0" applyAlignment="0" applyProtection="0"/>
    <xf numFmtId="0" fontId="40" fillId="29" borderId="0" applyNumberFormat="0" applyBorder="0" applyAlignment="0" applyProtection="0"/>
    <xf numFmtId="0" fontId="41" fillId="3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5" fillId="32" borderId="0" applyNumberFormat="0" applyBorder="0" applyAlignment="0" applyProtection="0"/>
    <xf numFmtId="0" fontId="46" fillId="30" borderId="1" applyNumberFormat="0" applyAlignment="0" applyProtection="0"/>
    <xf numFmtId="9" fontId="0" fillId="0" borderId="0" applyFont="0" applyFill="0" applyBorder="0" applyAlignment="0" applyProtection="0"/>
  </cellStyleXfs>
  <cellXfs count="80">
    <xf numFmtId="0" fontId="0" fillId="0" borderId="0" xfId="0" applyFont="1" applyAlignment="1">
      <alignment/>
    </xf>
    <xf numFmtId="0" fontId="47" fillId="0" borderId="0" xfId="0" applyFont="1" applyAlignment="1">
      <alignment vertical="top" wrapText="1"/>
    </xf>
    <xf numFmtId="0" fontId="48" fillId="0" borderId="10" xfId="0" applyFont="1" applyBorder="1" applyAlignment="1">
      <alignment vertical="top" wrapText="1"/>
    </xf>
    <xf numFmtId="0" fontId="48" fillId="0" borderId="0" xfId="0" applyFont="1" applyAlignment="1">
      <alignment vertical="top" wrapText="1"/>
    </xf>
    <xf numFmtId="0" fontId="48" fillId="0" borderId="10" xfId="0" applyFont="1" applyBorder="1" applyAlignment="1">
      <alignment horizontal="right" vertical="top" wrapText="1"/>
    </xf>
    <xf numFmtId="0" fontId="47" fillId="0" borderId="0" xfId="0" applyFont="1" applyAlignment="1">
      <alignment horizontal="right" vertical="top" wrapText="1"/>
    </xf>
    <xf numFmtId="0" fontId="48" fillId="0" borderId="10" xfId="0" applyFont="1" applyBorder="1" applyAlignment="1">
      <alignment horizontal="left" vertical="top" wrapText="1"/>
    </xf>
    <xf numFmtId="0" fontId="47" fillId="0" borderId="0" xfId="0" applyFont="1" applyAlignment="1">
      <alignment horizontal="left" vertical="top" wrapText="1"/>
    </xf>
    <xf numFmtId="0" fontId="48" fillId="0" borderId="0" xfId="0" applyFont="1" applyBorder="1" applyAlignment="1">
      <alignment vertical="top" wrapText="1"/>
    </xf>
    <xf numFmtId="0" fontId="49" fillId="0" borderId="0" xfId="0" applyFont="1" applyAlignment="1">
      <alignment vertical="top"/>
    </xf>
    <xf numFmtId="0" fontId="49" fillId="0" borderId="0" xfId="0" applyFont="1" applyAlignment="1">
      <alignment vertical="top" wrapText="1"/>
    </xf>
    <xf numFmtId="0" fontId="50" fillId="0" borderId="10" xfId="0" applyFont="1" applyBorder="1" applyAlignment="1">
      <alignment vertical="top" wrapText="1"/>
    </xf>
    <xf numFmtId="0" fontId="50" fillId="0" borderId="10" xfId="0" applyFont="1" applyBorder="1" applyAlignment="1">
      <alignment horizontal="right" vertical="top" wrapText="1"/>
    </xf>
    <xf numFmtId="0" fontId="50" fillId="0" borderId="0" xfId="0" applyFont="1" applyAlignment="1">
      <alignment vertical="top"/>
    </xf>
    <xf numFmtId="0" fontId="49" fillId="0" borderId="11" xfId="0" applyFont="1" applyBorder="1" applyAlignment="1">
      <alignment vertical="top"/>
    </xf>
    <xf numFmtId="10" fontId="49" fillId="0" borderId="11" xfId="0" applyNumberFormat="1" applyFont="1" applyBorder="1" applyAlignment="1">
      <alignment vertical="top"/>
    </xf>
    <xf numFmtId="0" fontId="49" fillId="0" borderId="0" xfId="0" applyFont="1" applyAlignment="1">
      <alignment horizontal="left" vertical="top"/>
    </xf>
    <xf numFmtId="0" fontId="49" fillId="0" borderId="11" xfId="0" applyFont="1" applyBorder="1" applyAlignment="1">
      <alignment horizontal="right" vertical="top"/>
    </xf>
    <xf numFmtId="0" fontId="47" fillId="0" borderId="0" xfId="0" applyFont="1" applyFill="1" applyAlignment="1">
      <alignment vertical="top" wrapText="1"/>
    </xf>
    <xf numFmtId="0" fontId="0" fillId="0" borderId="0" xfId="0" applyBorder="1" applyAlignment="1">
      <alignment/>
    </xf>
    <xf numFmtId="0" fontId="51" fillId="0" borderId="0" xfId="0" applyFont="1" applyAlignment="1">
      <alignment/>
    </xf>
    <xf numFmtId="3" fontId="51" fillId="0" borderId="0" xfId="0" applyNumberFormat="1" applyFont="1" applyAlignment="1">
      <alignment/>
    </xf>
    <xf numFmtId="3" fontId="51" fillId="0" borderId="0" xfId="0" applyNumberFormat="1" applyFont="1" applyBorder="1" applyAlignment="1">
      <alignment vertical="top"/>
    </xf>
    <xf numFmtId="3" fontId="51" fillId="0" borderId="0" xfId="0" applyNumberFormat="1" applyFont="1" applyBorder="1" applyAlignment="1">
      <alignment/>
    </xf>
    <xf numFmtId="3" fontId="51" fillId="0" borderId="12" xfId="0" applyNumberFormat="1" applyFont="1" applyBorder="1" applyAlignment="1">
      <alignment/>
    </xf>
    <xf numFmtId="0" fontId="51" fillId="0" borderId="0" xfId="0" applyFont="1" applyAlignment="1">
      <alignment vertical="top"/>
    </xf>
    <xf numFmtId="0" fontId="52" fillId="0" borderId="0" xfId="0" applyFont="1" applyAlignment="1">
      <alignment/>
    </xf>
    <xf numFmtId="0" fontId="51" fillId="0" borderId="11" xfId="0" applyFont="1" applyBorder="1" applyAlignment="1">
      <alignment vertical="center"/>
    </xf>
    <xf numFmtId="0" fontId="51" fillId="0" borderId="11" xfId="0" applyFont="1" applyBorder="1" applyAlignment="1">
      <alignment horizontal="center" vertical="center"/>
    </xf>
    <xf numFmtId="0" fontId="51" fillId="0" borderId="10" xfId="0" applyFont="1" applyBorder="1" applyAlignment="1">
      <alignment/>
    </xf>
    <xf numFmtId="3" fontId="51" fillId="0" borderId="10" xfId="0" applyNumberFormat="1" applyFont="1" applyBorder="1" applyAlignment="1">
      <alignment/>
    </xf>
    <xf numFmtId="0" fontId="51" fillId="0" borderId="0" xfId="0" applyFont="1" applyAlignment="1">
      <alignment horizontal="center"/>
    </xf>
    <xf numFmtId="0" fontId="51" fillId="0" borderId="13" xfId="0" applyFont="1" applyBorder="1" applyAlignment="1">
      <alignment horizontal="center"/>
    </xf>
    <xf numFmtId="0" fontId="53" fillId="0" borderId="0" xfId="0" applyFont="1" applyAlignment="1">
      <alignment/>
    </xf>
    <xf numFmtId="0" fontId="51" fillId="0" borderId="0" xfId="0" applyFont="1" applyAlignment="1">
      <alignment/>
    </xf>
    <xf numFmtId="0" fontId="54" fillId="33" borderId="14" xfId="0" applyFont="1" applyFill="1" applyBorder="1" applyAlignment="1">
      <alignment horizontal="center" vertical="top" wrapText="1"/>
    </xf>
    <xf numFmtId="0" fontId="54" fillId="33" borderId="15" xfId="0" applyFont="1" applyFill="1" applyBorder="1" applyAlignment="1">
      <alignment horizontal="center" vertical="top" wrapText="1"/>
    </xf>
    <xf numFmtId="0" fontId="54" fillId="33" borderId="15" xfId="0" applyFont="1" applyFill="1" applyBorder="1" applyAlignment="1">
      <alignment horizontal="right" vertical="top" wrapText="1"/>
    </xf>
    <xf numFmtId="0" fontId="54" fillId="33" borderId="15" xfId="0" applyFont="1" applyFill="1" applyBorder="1" applyAlignment="1">
      <alignment horizontal="left" vertical="top" wrapText="1"/>
    </xf>
    <xf numFmtId="3" fontId="54" fillId="33" borderId="15" xfId="0" applyNumberFormat="1" applyFont="1" applyFill="1" applyBorder="1" applyAlignment="1">
      <alignment horizontal="right" vertical="top" wrapText="1"/>
    </xf>
    <xf numFmtId="3" fontId="54" fillId="33" borderId="16" xfId="0" applyNumberFormat="1" applyFont="1" applyFill="1" applyBorder="1" applyAlignment="1">
      <alignment horizontal="right" vertical="top" wrapText="1"/>
    </xf>
    <xf numFmtId="0" fontId="54" fillId="0" borderId="17" xfId="0" applyFont="1" applyBorder="1" applyAlignment="1">
      <alignment horizontal="center" vertical="top"/>
    </xf>
    <xf numFmtId="0" fontId="2" fillId="0" borderId="18" xfId="0" applyFont="1" applyBorder="1" applyAlignment="1">
      <alignment vertical="top"/>
    </xf>
    <xf numFmtId="0" fontId="2" fillId="0" borderId="19" xfId="0" applyFont="1" applyBorder="1" applyAlignment="1">
      <alignment vertical="top"/>
    </xf>
    <xf numFmtId="0" fontId="55" fillId="0" borderId="20" xfId="0" applyFont="1" applyBorder="1" applyAlignment="1">
      <alignment horizontal="left" vertical="top"/>
    </xf>
    <xf numFmtId="0" fontId="2" fillId="0" borderId="21" xfId="0" applyFont="1" applyBorder="1" applyAlignment="1">
      <alignment vertical="top"/>
    </xf>
    <xf numFmtId="0" fontId="2" fillId="0" borderId="22" xfId="0" applyFont="1" applyBorder="1" applyAlignment="1">
      <alignment horizontal="center" vertical="top"/>
    </xf>
    <xf numFmtId="0" fontId="3" fillId="0" borderId="22" xfId="0" applyFont="1" applyBorder="1" applyAlignment="1">
      <alignment vertical="top"/>
    </xf>
    <xf numFmtId="0" fontId="2" fillId="0" borderId="22" xfId="0" applyFont="1" applyBorder="1" applyAlignment="1">
      <alignment horizontal="right" vertical="top"/>
    </xf>
    <xf numFmtId="1" fontId="2" fillId="0" borderId="22" xfId="0" applyNumberFormat="1" applyFont="1" applyBorder="1" applyAlignment="1">
      <alignment horizontal="left" vertical="top"/>
    </xf>
    <xf numFmtId="3" fontId="2" fillId="0" borderId="22" xfId="0" applyNumberFormat="1" applyFont="1" applyBorder="1" applyAlignment="1">
      <alignment horizontal="right" vertical="top"/>
    </xf>
    <xf numFmtId="0" fontId="2" fillId="0" borderId="22" xfId="0" applyFont="1" applyBorder="1" applyAlignment="1">
      <alignment horizontal="left" vertical="top" wrapText="1"/>
    </xf>
    <xf numFmtId="0" fontId="2" fillId="0" borderId="22" xfId="0" applyFont="1" applyBorder="1" applyAlignment="1">
      <alignment horizontal="left" vertical="top"/>
    </xf>
    <xf numFmtId="0" fontId="55" fillId="0" borderId="22" xfId="0" applyFont="1" applyBorder="1" applyAlignment="1">
      <alignment vertical="top" wrapText="1"/>
    </xf>
    <xf numFmtId="0" fontId="2" fillId="0" borderId="22" xfId="0" applyFont="1" applyBorder="1" applyAlignment="1">
      <alignment vertical="top" wrapText="1"/>
    </xf>
    <xf numFmtId="0" fontId="0" fillId="34" borderId="23" xfId="0" applyFill="1" applyBorder="1" applyAlignment="1">
      <alignment vertical="top"/>
    </xf>
    <xf numFmtId="0" fontId="54" fillId="34" borderId="24" xfId="0" applyFont="1" applyFill="1" applyBorder="1" applyAlignment="1">
      <alignment horizontal="center" vertical="top" wrapText="1"/>
    </xf>
    <xf numFmtId="0" fontId="56" fillId="34" borderId="24" xfId="0" applyFont="1" applyFill="1" applyBorder="1" applyAlignment="1">
      <alignment horizontal="right" vertical="top"/>
    </xf>
    <xf numFmtId="0" fontId="56" fillId="34" borderId="24" xfId="0" applyFont="1" applyFill="1" applyBorder="1" applyAlignment="1">
      <alignment horizontal="left" vertical="top"/>
    </xf>
    <xf numFmtId="3" fontId="0" fillId="34" borderId="24" xfId="0" applyNumberFormat="1" applyFill="1" applyBorder="1" applyAlignment="1">
      <alignment horizontal="right" vertical="top"/>
    </xf>
    <xf numFmtId="3" fontId="55" fillId="34" borderId="24" xfId="0" applyNumberFormat="1" applyFont="1" applyFill="1" applyBorder="1" applyAlignment="1">
      <alignment horizontal="right" vertical="top"/>
    </xf>
    <xf numFmtId="0" fontId="56" fillId="0" borderId="17" xfId="0" applyFont="1" applyBorder="1" applyAlignment="1">
      <alignment horizontal="center" vertical="top"/>
    </xf>
    <xf numFmtId="0" fontId="3" fillId="0" borderId="22" xfId="0" applyFont="1" applyBorder="1" applyAlignment="1">
      <alignment vertical="top" wrapText="1"/>
    </xf>
    <xf numFmtId="0" fontId="49" fillId="0" borderId="0" xfId="0" applyFont="1" applyAlignment="1">
      <alignment vertical="top"/>
    </xf>
    <xf numFmtId="0" fontId="43" fillId="0" borderId="0" xfId="0" applyFont="1" applyAlignment="1">
      <alignment/>
    </xf>
    <xf numFmtId="0" fontId="51" fillId="0" borderId="12" xfId="0" applyFont="1" applyBorder="1" applyAlignment="1">
      <alignment horizontal="left" vertical="top"/>
    </xf>
    <xf numFmtId="0" fontId="57" fillId="0" borderId="0" xfId="0" applyFont="1" applyAlignment="1">
      <alignment horizontal="center" vertical="top"/>
    </xf>
    <xf numFmtId="0" fontId="50" fillId="0" borderId="0" xfId="0" applyFont="1" applyAlignment="1">
      <alignment vertical="top"/>
    </xf>
    <xf numFmtId="0" fontId="0" fillId="0" borderId="0" xfId="0" applyAlignment="1">
      <alignment vertical="top"/>
    </xf>
    <xf numFmtId="0" fontId="43" fillId="0" borderId="0" xfId="0" applyFont="1" applyAlignment="1">
      <alignment vertical="top"/>
    </xf>
    <xf numFmtId="0" fontId="51" fillId="0" borderId="0" xfId="0" applyFont="1" applyBorder="1" applyAlignment="1">
      <alignment horizontal="left" vertical="top"/>
    </xf>
    <xf numFmtId="0" fontId="50" fillId="0" borderId="0" xfId="0" applyFont="1" applyAlignment="1">
      <alignment horizontal="center" vertical="top"/>
    </xf>
    <xf numFmtId="0" fontId="43" fillId="0" borderId="0" xfId="0" applyFont="1" applyAlignment="1">
      <alignment horizontal="center" vertical="top"/>
    </xf>
    <xf numFmtId="0" fontId="49" fillId="0" borderId="13" xfId="0" applyFont="1" applyBorder="1" applyAlignment="1">
      <alignment horizontal="center" vertical="top"/>
    </xf>
    <xf numFmtId="0" fontId="49" fillId="0" borderId="11" xfId="0" applyFont="1" applyBorder="1" applyAlignment="1">
      <alignment horizontal="center" vertical="top"/>
    </xf>
    <xf numFmtId="0" fontId="49" fillId="0" borderId="10" xfId="0" applyFont="1" applyBorder="1" applyAlignment="1">
      <alignment horizontal="center" vertical="top"/>
    </xf>
    <xf numFmtId="0" fontId="49" fillId="0" borderId="0" xfId="0" applyFont="1" applyAlignment="1">
      <alignment vertical="top"/>
    </xf>
    <xf numFmtId="0" fontId="54" fillId="0" borderId="25" xfId="0" applyFont="1" applyBorder="1" applyAlignment="1">
      <alignment horizontal="center" vertical="top"/>
    </xf>
    <xf numFmtId="0" fontId="2" fillId="0" borderId="26" xfId="0" applyFont="1" applyBorder="1" applyAlignment="1">
      <alignment vertical="top"/>
    </xf>
    <xf numFmtId="0" fontId="2" fillId="0" borderId="27" xfId="0" applyFont="1" applyBorder="1" applyAlignment="1">
      <alignment vertical="top"/>
    </xf>
  </cellXfs>
  <cellStyles count="47">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8"/>
  <sheetViews>
    <sheetView tabSelected="1" zoomScalePageLayoutView="0" workbookViewId="0" topLeftCell="A1">
      <selection activeCell="C10" sqref="C10:C12"/>
    </sheetView>
  </sheetViews>
  <sheetFormatPr defaultColWidth="9.140625" defaultRowHeight="15"/>
  <cols>
    <col min="6" max="6" width="13.140625" style="0" bestFit="1" customWidth="1"/>
    <col min="7" max="7" width="12.7109375" style="0" bestFit="1" customWidth="1"/>
    <col min="8" max="8" width="13.00390625" style="0" bestFit="1" customWidth="1"/>
  </cols>
  <sheetData>
    <row r="1" spans="1:8" ht="15.75">
      <c r="A1" s="67" t="s">
        <v>188</v>
      </c>
      <c r="B1" s="68"/>
      <c r="C1" s="68"/>
      <c r="D1" s="68"/>
      <c r="H1" s="64" t="s">
        <v>174</v>
      </c>
    </row>
    <row r="2" spans="1:4" ht="15.75">
      <c r="A2" s="67" t="s">
        <v>175</v>
      </c>
      <c r="B2" s="68"/>
      <c r="C2" s="68"/>
      <c r="D2" s="68"/>
    </row>
    <row r="3" spans="1:4" ht="15.75">
      <c r="A3" s="67" t="s">
        <v>176</v>
      </c>
      <c r="B3" s="68"/>
      <c r="C3" s="68"/>
      <c r="D3" s="68"/>
    </row>
    <row r="4" spans="1:4" ht="15.75">
      <c r="A4" s="67" t="s">
        <v>177</v>
      </c>
      <c r="B4" s="69"/>
      <c r="C4" s="69"/>
      <c r="D4" s="69"/>
    </row>
    <row r="5" spans="1:4" ht="15.75">
      <c r="A5" s="67" t="s">
        <v>189</v>
      </c>
      <c r="B5" s="69"/>
      <c r="C5" s="69"/>
      <c r="D5" s="69"/>
    </row>
    <row r="7" spans="1:8" ht="17.25">
      <c r="A7" s="25"/>
      <c r="B7" s="26"/>
      <c r="C7" s="26"/>
      <c r="D7" s="33"/>
      <c r="E7" s="26"/>
      <c r="F7" s="26"/>
      <c r="G7" s="26"/>
      <c r="H7" s="26"/>
    </row>
    <row r="8" spans="1:8" ht="17.25">
      <c r="A8" s="34"/>
      <c r="B8" s="26"/>
      <c r="C8" s="26"/>
      <c r="D8" s="26"/>
      <c r="E8" s="33" t="s">
        <v>183</v>
      </c>
      <c r="F8" s="26"/>
      <c r="G8" s="26"/>
      <c r="H8" s="26"/>
    </row>
    <row r="9" spans="1:8" ht="17.25">
      <c r="A9" s="26"/>
      <c r="B9" s="26"/>
      <c r="C9" s="26"/>
      <c r="D9" s="26"/>
      <c r="E9" s="26"/>
      <c r="F9" s="26"/>
      <c r="G9" s="26"/>
      <c r="H9" s="26"/>
    </row>
    <row r="10" spans="1:8" ht="16.5" customHeight="1">
      <c r="A10" s="25" t="s">
        <v>187</v>
      </c>
      <c r="B10" s="26"/>
      <c r="C10" s="26" t="s">
        <v>182</v>
      </c>
      <c r="D10" s="26"/>
      <c r="E10" s="26"/>
      <c r="F10" s="26"/>
      <c r="G10" s="26"/>
      <c r="H10" s="26"/>
    </row>
    <row r="11" spans="1:8" ht="17.25">
      <c r="A11" s="34" t="s">
        <v>150</v>
      </c>
      <c r="B11" s="26"/>
      <c r="C11" s="26" t="s">
        <v>151</v>
      </c>
      <c r="D11" s="26"/>
      <c r="E11" s="26"/>
      <c r="F11" s="26"/>
      <c r="G11" s="26"/>
      <c r="H11" s="26"/>
    </row>
    <row r="12" spans="1:8" ht="17.25">
      <c r="A12" s="26" t="s">
        <v>148</v>
      </c>
      <c r="B12" s="26"/>
      <c r="C12" s="26" t="s">
        <v>149</v>
      </c>
      <c r="D12" s="26"/>
      <c r="E12" s="26"/>
      <c r="F12" s="26"/>
      <c r="G12" s="26"/>
      <c r="H12" s="26"/>
    </row>
    <row r="13" spans="1:8" ht="17.25">
      <c r="A13" s="26"/>
      <c r="B13" s="26"/>
      <c r="C13" s="26"/>
      <c r="D13" s="26"/>
      <c r="E13" s="26"/>
      <c r="F13" s="26"/>
      <c r="G13" s="26"/>
      <c r="H13" s="26"/>
    </row>
    <row r="14" spans="1:8" ht="17.25">
      <c r="A14" s="20" t="s">
        <v>184</v>
      </c>
      <c r="B14" s="20"/>
      <c r="C14" s="20"/>
      <c r="D14" s="33" t="s">
        <v>185</v>
      </c>
      <c r="E14" s="26"/>
      <c r="F14" s="26"/>
      <c r="G14" s="26"/>
      <c r="H14" s="26"/>
    </row>
    <row r="15" spans="1:8" ht="17.25">
      <c r="A15" s="20" t="s">
        <v>186</v>
      </c>
      <c r="B15" s="20"/>
      <c r="C15" s="20"/>
      <c r="D15" s="33"/>
      <c r="E15" s="26"/>
      <c r="F15" s="26"/>
      <c r="G15" s="26"/>
      <c r="H15" s="26"/>
    </row>
    <row r="16" spans="1:8" ht="16.5">
      <c r="A16" s="20"/>
      <c r="B16" s="20"/>
      <c r="C16" s="20"/>
      <c r="D16" s="20"/>
      <c r="E16" s="20"/>
      <c r="F16" s="20"/>
      <c r="G16" s="20"/>
      <c r="H16" s="20"/>
    </row>
    <row r="17" spans="1:8" ht="24.75" customHeight="1">
      <c r="A17" s="66" t="s">
        <v>130</v>
      </c>
      <c r="B17" s="66"/>
      <c r="C17" s="66"/>
      <c r="D17" s="66"/>
      <c r="E17" s="66"/>
      <c r="F17" s="66"/>
      <c r="G17" s="66"/>
      <c r="H17" s="66"/>
    </row>
    <row r="18" spans="1:8" ht="21.75" customHeight="1">
      <c r="A18" s="27" t="s">
        <v>131</v>
      </c>
      <c r="B18" s="27"/>
      <c r="C18" s="27"/>
      <c r="D18" s="27"/>
      <c r="E18" s="27"/>
      <c r="F18" s="28" t="s">
        <v>132</v>
      </c>
      <c r="G18" s="27"/>
      <c r="H18" s="28" t="s">
        <v>133</v>
      </c>
    </row>
    <row r="19" spans="1:9" ht="16.5">
      <c r="A19" s="70" t="s">
        <v>142</v>
      </c>
      <c r="B19" s="70"/>
      <c r="C19" s="70"/>
      <c r="D19" s="70"/>
      <c r="E19" s="70"/>
      <c r="F19" s="22">
        <f>Záradék!C24</f>
        <v>0</v>
      </c>
      <c r="G19" s="21"/>
      <c r="H19" s="22">
        <f>Záradék!D24</f>
        <v>0</v>
      </c>
      <c r="I19" s="19"/>
    </row>
    <row r="20" spans="1:8" ht="8.25" customHeight="1">
      <c r="A20" s="20"/>
      <c r="B20" s="20"/>
      <c r="C20" s="20"/>
      <c r="D20" s="20"/>
      <c r="E20" s="20"/>
      <c r="F20" s="23"/>
      <c r="G20" s="21"/>
      <c r="H20" s="23"/>
    </row>
    <row r="21" spans="1:8" ht="17.25" thickBot="1">
      <c r="A21" s="65" t="s">
        <v>143</v>
      </c>
      <c r="B21" s="65"/>
      <c r="C21" s="65"/>
      <c r="D21" s="65"/>
      <c r="E21" s="65"/>
      <c r="F21" s="24">
        <f>'Fűtés-hűtés'!G16</f>
        <v>0</v>
      </c>
      <c r="G21" s="24"/>
      <c r="H21" s="24">
        <f>'Fűtés-hűtés'!H16</f>
        <v>0</v>
      </c>
    </row>
    <row r="22" spans="1:8" ht="17.25" thickTop="1">
      <c r="A22" s="20"/>
      <c r="B22" s="20"/>
      <c r="C22" s="20"/>
      <c r="D22" s="20"/>
      <c r="E22" s="20"/>
      <c r="F22" s="21"/>
      <c r="G22" s="21"/>
      <c r="H22" s="21"/>
    </row>
    <row r="23" spans="1:8" ht="16.5">
      <c r="A23" s="20" t="s">
        <v>144</v>
      </c>
      <c r="B23" s="20"/>
      <c r="C23" s="20"/>
      <c r="D23" s="20"/>
      <c r="E23" s="20"/>
      <c r="F23" s="21">
        <f>SUM(F19:F21)</f>
        <v>0</v>
      </c>
      <c r="G23" s="21"/>
      <c r="H23" s="21">
        <f>SUM(H19:H21)</f>
        <v>0</v>
      </c>
    </row>
    <row r="24" spans="1:8" ht="16.5">
      <c r="A24" s="20"/>
      <c r="B24" s="20"/>
      <c r="C24" s="20"/>
      <c r="D24" s="20"/>
      <c r="E24" s="20"/>
      <c r="F24" s="21"/>
      <c r="G24" s="21"/>
      <c r="H24" s="21"/>
    </row>
    <row r="25" spans="1:8" ht="18.75" customHeight="1">
      <c r="A25" s="20" t="s">
        <v>146</v>
      </c>
      <c r="B25" s="20"/>
      <c r="C25" s="20"/>
      <c r="D25" s="20"/>
      <c r="E25" s="20"/>
      <c r="F25" s="20"/>
      <c r="G25" s="21">
        <f>SUM(F23+H23)</f>
        <v>0</v>
      </c>
      <c r="H25" s="20"/>
    </row>
    <row r="26" spans="1:8" ht="21.75" customHeight="1">
      <c r="A26" s="20" t="s">
        <v>145</v>
      </c>
      <c r="B26" s="20"/>
      <c r="C26" s="20"/>
      <c r="D26" s="20"/>
      <c r="E26" s="20"/>
      <c r="F26" s="20"/>
      <c r="G26" s="21">
        <f>SUM(G25*0.27)</f>
        <v>0</v>
      </c>
      <c r="H26" s="20"/>
    </row>
    <row r="27" spans="1:8" ht="21.75" customHeight="1">
      <c r="A27" s="29" t="s">
        <v>147</v>
      </c>
      <c r="B27" s="29"/>
      <c r="C27" s="29"/>
      <c r="D27" s="29"/>
      <c r="E27" s="29"/>
      <c r="F27" s="29"/>
      <c r="G27" s="30">
        <f>SUM(G25+G26)</f>
        <v>0</v>
      </c>
      <c r="H27" s="29"/>
    </row>
    <row r="28" spans="1:8" ht="16.5">
      <c r="A28" s="20"/>
      <c r="B28" s="20"/>
      <c r="C28" s="20"/>
      <c r="D28" s="20"/>
      <c r="E28" s="20"/>
      <c r="F28" s="20"/>
      <c r="G28" s="20"/>
      <c r="H28" s="20"/>
    </row>
    <row r="29" spans="1:8" ht="16.5">
      <c r="A29" t="s">
        <v>195</v>
      </c>
      <c r="B29" s="20"/>
      <c r="C29" s="20"/>
      <c r="D29" s="20"/>
      <c r="E29" s="20"/>
      <c r="F29" s="20"/>
      <c r="G29" s="20"/>
      <c r="H29" s="20"/>
    </row>
    <row r="30" spans="2:8" ht="16.5">
      <c r="B30" s="20"/>
      <c r="C30" s="20"/>
      <c r="D30" s="20"/>
      <c r="E30" s="20"/>
      <c r="F30" s="20"/>
      <c r="G30" s="20"/>
      <c r="H30" s="20"/>
    </row>
    <row r="31" spans="1:8" ht="16.5">
      <c r="A31" s="20"/>
      <c r="B31" s="20"/>
      <c r="C31" s="20"/>
      <c r="D31" s="20"/>
      <c r="E31" s="20"/>
      <c r="F31" s="20"/>
      <c r="G31" s="20"/>
      <c r="H31" s="20"/>
    </row>
    <row r="32" ht="16.5">
      <c r="A32" s="20" t="s">
        <v>193</v>
      </c>
    </row>
    <row r="37" ht="16.5">
      <c r="G37" s="31"/>
    </row>
    <row r="38" ht="16.5">
      <c r="G38" s="32" t="s">
        <v>139</v>
      </c>
    </row>
  </sheetData>
  <sheetProtection/>
  <mergeCells count="8">
    <mergeCell ref="A21:E21"/>
    <mergeCell ref="A17:H17"/>
    <mergeCell ref="A1:D1"/>
    <mergeCell ref="A2:D2"/>
    <mergeCell ref="A3:D3"/>
    <mergeCell ref="A4:D4"/>
    <mergeCell ref="A19:E19"/>
    <mergeCell ref="A5:D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2"/>
  <sheetViews>
    <sheetView zoomScalePageLayoutView="0" workbookViewId="0" topLeftCell="A16">
      <selection activeCell="G22" sqref="G22"/>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98</v>
      </c>
      <c r="C2" s="1" t="s">
        <v>99</v>
      </c>
      <c r="D2" s="5">
        <v>23</v>
      </c>
      <c r="E2" s="1" t="s">
        <v>12</v>
      </c>
      <c r="F2" s="5">
        <v>0</v>
      </c>
      <c r="G2" s="5">
        <v>0</v>
      </c>
      <c r="H2" s="5">
        <f>ROUND(D2*F2,0)</f>
        <v>0</v>
      </c>
      <c r="I2" s="5">
        <f>ROUND(D2*G2,0)</f>
        <v>0</v>
      </c>
    </row>
    <row r="4" spans="1:9" ht="76.5">
      <c r="A4" s="7">
        <v>2</v>
      </c>
      <c r="B4" s="1" t="s">
        <v>100</v>
      </c>
      <c r="C4" s="1" t="s">
        <v>101</v>
      </c>
      <c r="D4" s="5">
        <v>23</v>
      </c>
      <c r="E4" s="1" t="s">
        <v>12</v>
      </c>
      <c r="F4" s="5">
        <v>0</v>
      </c>
      <c r="G4" s="5">
        <v>0</v>
      </c>
      <c r="H4" s="5">
        <f>ROUND(D4*F4,0)</f>
        <v>0</v>
      </c>
      <c r="I4" s="5">
        <f>ROUND(D4*G4,0)</f>
        <v>0</v>
      </c>
    </row>
    <row r="6" spans="1:9" ht="89.25">
      <c r="A6" s="7">
        <v>3</v>
      </c>
      <c r="B6" s="1" t="s">
        <v>102</v>
      </c>
      <c r="C6" s="1" t="s">
        <v>103</v>
      </c>
      <c r="D6" s="5">
        <v>3</v>
      </c>
      <c r="E6" s="1" t="s">
        <v>12</v>
      </c>
      <c r="F6" s="5">
        <v>0</v>
      </c>
      <c r="G6" s="5">
        <v>0</v>
      </c>
      <c r="H6" s="5">
        <f>ROUND(D6*F6,0)</f>
        <v>0</v>
      </c>
      <c r="I6" s="5">
        <f>ROUND(D6*G6,0)</f>
        <v>0</v>
      </c>
    </row>
    <row r="8" spans="1:9" ht="89.25">
      <c r="A8" s="7">
        <v>4</v>
      </c>
      <c r="B8" s="1" t="s">
        <v>104</v>
      </c>
      <c r="C8" s="1" t="s">
        <v>105</v>
      </c>
      <c r="D8" s="5">
        <v>1</v>
      </c>
      <c r="E8" s="1" t="s">
        <v>12</v>
      </c>
      <c r="F8" s="5">
        <v>0</v>
      </c>
      <c r="G8" s="5">
        <v>0</v>
      </c>
      <c r="H8" s="5">
        <f>ROUND(D8*F8,0)</f>
        <v>0</v>
      </c>
      <c r="I8" s="5">
        <f>ROUND(D8*G8,0)</f>
        <v>0</v>
      </c>
    </row>
    <row r="10" spans="1:9" ht="89.25">
      <c r="A10" s="7">
        <v>5</v>
      </c>
      <c r="B10" s="1" t="s">
        <v>106</v>
      </c>
      <c r="C10" s="1" t="s">
        <v>107</v>
      </c>
      <c r="D10" s="5">
        <v>4</v>
      </c>
      <c r="E10" s="1" t="s">
        <v>12</v>
      </c>
      <c r="F10" s="5">
        <v>0</v>
      </c>
      <c r="G10" s="5">
        <v>0</v>
      </c>
      <c r="H10" s="5">
        <f>ROUND(D10*F10,0)</f>
        <v>0</v>
      </c>
      <c r="I10" s="5">
        <f>ROUND(D10*G10,0)</f>
        <v>0</v>
      </c>
    </row>
    <row r="12" spans="1:9" ht="89.25">
      <c r="A12" s="7">
        <v>6</v>
      </c>
      <c r="B12" s="1" t="s">
        <v>108</v>
      </c>
      <c r="C12" s="1" t="s">
        <v>109</v>
      </c>
      <c r="D12" s="5">
        <v>10</v>
      </c>
      <c r="E12" s="1" t="s">
        <v>12</v>
      </c>
      <c r="F12" s="5">
        <v>0</v>
      </c>
      <c r="G12" s="5">
        <v>0</v>
      </c>
      <c r="H12" s="5">
        <f>ROUND(D12*F12,0)</f>
        <v>0</v>
      </c>
      <c r="I12" s="5">
        <f>ROUND(D12*G12,0)</f>
        <v>0</v>
      </c>
    </row>
    <row r="14" spans="1:9" ht="89.25">
      <c r="A14" s="7">
        <v>7</v>
      </c>
      <c r="B14" s="1" t="s">
        <v>110</v>
      </c>
      <c r="C14" s="1" t="s">
        <v>111</v>
      </c>
      <c r="D14" s="5">
        <v>2</v>
      </c>
      <c r="E14" s="1" t="s">
        <v>12</v>
      </c>
      <c r="F14" s="5">
        <v>0</v>
      </c>
      <c r="G14" s="5">
        <v>0</v>
      </c>
      <c r="H14" s="5">
        <f>ROUND(D14*F14,0)</f>
        <v>0</v>
      </c>
      <c r="I14" s="5">
        <f>ROUND(D14*G14,0)</f>
        <v>0</v>
      </c>
    </row>
    <row r="16" spans="1:9" ht="89.25">
      <c r="A16" s="7">
        <v>8</v>
      </c>
      <c r="B16" s="1" t="s">
        <v>112</v>
      </c>
      <c r="C16" s="1" t="s">
        <v>113</v>
      </c>
      <c r="D16" s="5">
        <v>1</v>
      </c>
      <c r="E16" s="1" t="s">
        <v>12</v>
      </c>
      <c r="F16" s="5">
        <v>0</v>
      </c>
      <c r="G16" s="5">
        <v>0</v>
      </c>
      <c r="H16" s="5">
        <f>ROUND(D16*F16,0)</f>
        <v>0</v>
      </c>
      <c r="I16" s="5">
        <f>ROUND(D16*G16,0)</f>
        <v>0</v>
      </c>
    </row>
    <row r="18" spans="1:9" ht="89.25">
      <c r="A18" s="7">
        <v>9</v>
      </c>
      <c r="B18" s="1" t="s">
        <v>114</v>
      </c>
      <c r="C18" s="1" t="s">
        <v>115</v>
      </c>
      <c r="D18" s="5">
        <v>1</v>
      </c>
      <c r="E18" s="1" t="s">
        <v>12</v>
      </c>
      <c r="F18" s="5">
        <v>0</v>
      </c>
      <c r="G18" s="5">
        <v>0</v>
      </c>
      <c r="H18" s="5">
        <f>ROUND(D18*F18,0)</f>
        <v>0</v>
      </c>
      <c r="I18" s="5">
        <f>ROUND(D18*G18,0)</f>
        <v>0</v>
      </c>
    </row>
    <row r="20" spans="1:9" ht="89.25">
      <c r="A20" s="7">
        <v>10</v>
      </c>
      <c r="B20" s="1" t="s">
        <v>116</v>
      </c>
      <c r="C20" s="1" t="s">
        <v>117</v>
      </c>
      <c r="D20" s="5">
        <v>1</v>
      </c>
      <c r="E20" s="1" t="s">
        <v>12</v>
      </c>
      <c r="F20" s="5">
        <v>0</v>
      </c>
      <c r="G20" s="5">
        <v>0</v>
      </c>
      <c r="H20" s="5">
        <f>ROUND(D20*F20,0)</f>
        <v>0</v>
      </c>
      <c r="I20" s="5">
        <f>ROUND(D20*G20,0)</f>
        <v>0</v>
      </c>
    </row>
    <row r="22" spans="1:9" s="8" customFormat="1" ht="12.75">
      <c r="A22" s="6"/>
      <c r="B22" s="2"/>
      <c r="C22" s="2" t="s">
        <v>13</v>
      </c>
      <c r="D22" s="4"/>
      <c r="E22" s="2"/>
      <c r="F22" s="4"/>
      <c r="G22" s="4"/>
      <c r="H22" s="4">
        <f>ROUND(SUM(H2:H21),0)</f>
        <v>0</v>
      </c>
      <c r="I22" s="4">
        <f>ROUND(SUM(I2:I21),0)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Épületgépészeti szerelvények és berendezések szerelése</oddHeader>
  </headerFooter>
</worksheet>
</file>

<file path=xl/worksheets/sheet11.xml><?xml version="1.0" encoding="utf-8"?>
<worksheet xmlns="http://schemas.openxmlformats.org/spreadsheetml/2006/main" xmlns:r="http://schemas.openxmlformats.org/officeDocument/2006/relationships">
  <dimension ref="A1:I6"/>
  <sheetViews>
    <sheetView zoomScalePageLayoutView="0" workbookViewId="0" topLeftCell="A1">
      <selection activeCell="D4" sqref="D4"/>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25.5">
      <c r="A2" s="7">
        <v>1</v>
      </c>
      <c r="B2" s="1" t="s">
        <v>119</v>
      </c>
      <c r="C2" s="1" t="s">
        <v>121</v>
      </c>
      <c r="D2" s="5">
        <v>2.07</v>
      </c>
      <c r="E2" s="1" t="s">
        <v>120</v>
      </c>
      <c r="F2" s="5">
        <v>0</v>
      </c>
      <c r="G2" s="5">
        <v>0</v>
      </c>
      <c r="H2" s="5">
        <f>ROUND(D2*F2,0)</f>
        <v>0</v>
      </c>
      <c r="I2" s="5">
        <f>ROUND(D2*G2,0)</f>
        <v>0</v>
      </c>
    </row>
    <row r="4" spans="1:9" ht="25.5">
      <c r="A4" s="7">
        <v>2</v>
      </c>
      <c r="B4" s="1" t="s">
        <v>122</v>
      </c>
      <c r="C4" s="1" t="s">
        <v>123</v>
      </c>
      <c r="D4" s="5">
        <v>2.07</v>
      </c>
      <c r="E4" s="1" t="s">
        <v>120</v>
      </c>
      <c r="F4" s="5">
        <v>0</v>
      </c>
      <c r="G4" s="5">
        <v>0</v>
      </c>
      <c r="H4" s="5">
        <f>ROUND(D4*F4,0)</f>
        <v>0</v>
      </c>
      <c r="I4" s="5">
        <f>ROUND(D4*G4,0)</f>
        <v>0</v>
      </c>
    </row>
    <row r="6" spans="1:9" s="8" customFormat="1" ht="12.75">
      <c r="A6" s="6"/>
      <c r="B6" s="2"/>
      <c r="C6" s="2" t="s">
        <v>13</v>
      </c>
      <c r="D6" s="4"/>
      <c r="E6" s="2"/>
      <c r="F6" s="4"/>
      <c r="G6" s="4"/>
      <c r="H6" s="4">
        <f>ROUND(SUM(H2:H5),0)</f>
        <v>0</v>
      </c>
      <c r="I6" s="4">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Takarítási munka</oddHeader>
  </headerFooter>
</worksheet>
</file>

<file path=xl/worksheets/sheet12.xml><?xml version="1.0" encoding="utf-8"?>
<worksheet xmlns="http://schemas.openxmlformats.org/spreadsheetml/2006/main" xmlns:r="http://schemas.openxmlformats.org/officeDocument/2006/relationships">
  <dimension ref="A1:H18"/>
  <sheetViews>
    <sheetView zoomScalePageLayoutView="0" workbookViewId="0" topLeftCell="A1">
      <selection activeCell="S6" sqref="S6"/>
    </sheetView>
  </sheetViews>
  <sheetFormatPr defaultColWidth="9.140625" defaultRowHeight="15"/>
  <cols>
    <col min="1" max="1" width="9.140625" style="0" customWidth="1"/>
    <col min="2" max="2" width="43.57421875" style="0" customWidth="1"/>
    <col min="5" max="6" width="11.8515625" style="0" customWidth="1"/>
    <col min="7" max="7" width="13.8515625" style="0" customWidth="1"/>
    <col min="8" max="8" width="12.8515625" style="0" customWidth="1"/>
  </cols>
  <sheetData>
    <row r="1" spans="1:8" ht="15.75" thickBot="1">
      <c r="A1" s="77" t="s">
        <v>152</v>
      </c>
      <c r="B1" s="78"/>
      <c r="C1" s="78"/>
      <c r="D1" s="78"/>
      <c r="E1" s="78"/>
      <c r="F1" s="78"/>
      <c r="G1" s="78"/>
      <c r="H1" s="79"/>
    </row>
    <row r="2" spans="1:8" ht="38.25">
      <c r="A2" s="35" t="s">
        <v>153</v>
      </c>
      <c r="B2" s="36" t="s">
        <v>154</v>
      </c>
      <c r="C2" s="37" t="s">
        <v>155</v>
      </c>
      <c r="D2" s="38" t="s">
        <v>156</v>
      </c>
      <c r="E2" s="39" t="s">
        <v>157</v>
      </c>
      <c r="F2" s="39" t="s">
        <v>158</v>
      </c>
      <c r="G2" s="39" t="s">
        <v>159</v>
      </c>
      <c r="H2" s="40" t="s">
        <v>160</v>
      </c>
    </row>
    <row r="3" spans="1:8" ht="15">
      <c r="A3" s="41"/>
      <c r="B3" s="42"/>
      <c r="C3" s="42"/>
      <c r="D3" s="42"/>
      <c r="E3" s="42"/>
      <c r="F3" s="42"/>
      <c r="G3" s="42"/>
      <c r="H3" s="43"/>
    </row>
    <row r="4" spans="1:8" ht="15">
      <c r="A4" s="44" t="s">
        <v>161</v>
      </c>
      <c r="B4" s="42"/>
      <c r="C4" s="42"/>
      <c r="D4" s="42"/>
      <c r="E4" s="42"/>
      <c r="F4" s="42"/>
      <c r="G4" s="42"/>
      <c r="H4" s="45"/>
    </row>
    <row r="5" spans="1:8" ht="15">
      <c r="A5" s="46"/>
      <c r="B5" s="47" t="s">
        <v>162</v>
      </c>
      <c r="C5" s="48"/>
      <c r="D5" s="49"/>
      <c r="E5" s="50"/>
      <c r="F5" s="50"/>
      <c r="G5" s="50"/>
      <c r="H5" s="50"/>
    </row>
    <row r="6" spans="1:8" ht="75" customHeight="1">
      <c r="A6" s="46">
        <v>1</v>
      </c>
      <c r="B6" s="51" t="s">
        <v>163</v>
      </c>
      <c r="C6" s="48">
        <v>1</v>
      </c>
      <c r="D6" s="49" t="s">
        <v>12</v>
      </c>
      <c r="E6" s="50">
        <v>0</v>
      </c>
      <c r="F6" s="50">
        <v>0</v>
      </c>
      <c r="G6" s="50">
        <f aca="true" t="shared" si="0" ref="G6:G13">C6*E6</f>
        <v>0</v>
      </c>
      <c r="H6" s="50">
        <f aca="true" t="shared" si="1" ref="H6:H13">C6*F6</f>
        <v>0</v>
      </c>
    </row>
    <row r="7" spans="1:8" ht="15" customHeight="1">
      <c r="A7" s="46">
        <v>2</v>
      </c>
      <c r="B7" s="51" t="s">
        <v>164</v>
      </c>
      <c r="C7" s="48">
        <v>6</v>
      </c>
      <c r="D7" s="49" t="s">
        <v>12</v>
      </c>
      <c r="E7" s="50">
        <v>0</v>
      </c>
      <c r="F7" s="50">
        <v>0</v>
      </c>
      <c r="G7" s="50">
        <f t="shared" si="0"/>
        <v>0</v>
      </c>
      <c r="H7" s="50">
        <f t="shared" si="1"/>
        <v>0</v>
      </c>
    </row>
    <row r="8" spans="1:8" ht="15" customHeight="1">
      <c r="A8" s="46">
        <v>3</v>
      </c>
      <c r="B8" s="51" t="s">
        <v>165</v>
      </c>
      <c r="C8" s="48">
        <v>4</v>
      </c>
      <c r="D8" s="49" t="s">
        <v>12</v>
      </c>
      <c r="E8" s="50">
        <v>0</v>
      </c>
      <c r="F8" s="50">
        <v>0</v>
      </c>
      <c r="G8" s="50">
        <f t="shared" si="0"/>
        <v>0</v>
      </c>
      <c r="H8" s="50">
        <f t="shared" si="1"/>
        <v>0</v>
      </c>
    </row>
    <row r="9" spans="1:8" ht="15" customHeight="1">
      <c r="A9" s="46">
        <v>4</v>
      </c>
      <c r="B9" s="51" t="s">
        <v>166</v>
      </c>
      <c r="C9" s="48">
        <v>5</v>
      </c>
      <c r="D9" s="49" t="s">
        <v>12</v>
      </c>
      <c r="E9" s="50">
        <v>0</v>
      </c>
      <c r="F9" s="50">
        <v>0</v>
      </c>
      <c r="G9" s="50">
        <f t="shared" si="0"/>
        <v>0</v>
      </c>
      <c r="H9" s="50">
        <f t="shared" si="1"/>
        <v>0</v>
      </c>
    </row>
    <row r="10" spans="1:8" ht="15" customHeight="1">
      <c r="A10" s="46">
        <v>5</v>
      </c>
      <c r="B10" s="51" t="s">
        <v>167</v>
      </c>
      <c r="C10" s="48">
        <v>10</v>
      </c>
      <c r="D10" s="49" t="s">
        <v>12</v>
      </c>
      <c r="E10" s="50">
        <v>0</v>
      </c>
      <c r="F10" s="50">
        <v>0</v>
      </c>
      <c r="G10" s="50">
        <f t="shared" si="0"/>
        <v>0</v>
      </c>
      <c r="H10" s="50">
        <f t="shared" si="1"/>
        <v>0</v>
      </c>
    </row>
    <row r="11" spans="1:8" ht="15" customHeight="1">
      <c r="A11" s="46">
        <v>6</v>
      </c>
      <c r="B11" s="51" t="s">
        <v>168</v>
      </c>
      <c r="C11" s="48">
        <v>2</v>
      </c>
      <c r="D11" s="52" t="s">
        <v>12</v>
      </c>
      <c r="E11" s="50">
        <v>0</v>
      </c>
      <c r="F11" s="50">
        <v>0</v>
      </c>
      <c r="G11" s="50">
        <f t="shared" si="0"/>
        <v>0</v>
      </c>
      <c r="H11" s="50">
        <f t="shared" si="1"/>
        <v>0</v>
      </c>
    </row>
    <row r="12" spans="1:8" ht="15" customHeight="1">
      <c r="A12" s="46">
        <v>7</v>
      </c>
      <c r="B12" s="51" t="s">
        <v>169</v>
      </c>
      <c r="C12" s="48">
        <v>4</v>
      </c>
      <c r="D12" s="52" t="s">
        <v>12</v>
      </c>
      <c r="E12" s="50">
        <v>0</v>
      </c>
      <c r="F12" s="50">
        <v>0</v>
      </c>
      <c r="G12" s="50">
        <f t="shared" si="0"/>
        <v>0</v>
      </c>
      <c r="H12" s="50">
        <f t="shared" si="1"/>
        <v>0</v>
      </c>
    </row>
    <row r="13" spans="1:8" ht="15" customHeight="1">
      <c r="A13" s="46">
        <v>8</v>
      </c>
      <c r="B13" s="51" t="s">
        <v>170</v>
      </c>
      <c r="C13" s="48">
        <v>16</v>
      </c>
      <c r="D13" s="49" t="s">
        <v>12</v>
      </c>
      <c r="E13" s="50">
        <v>0</v>
      </c>
      <c r="F13" s="50">
        <v>0</v>
      </c>
      <c r="G13" s="50">
        <f t="shared" si="0"/>
        <v>0</v>
      </c>
      <c r="H13" s="50">
        <f t="shared" si="1"/>
        <v>0</v>
      </c>
    </row>
    <row r="14" spans="1:8" ht="12.75" customHeight="1">
      <c r="A14" s="46"/>
      <c r="B14" s="53" t="s">
        <v>171</v>
      </c>
      <c r="C14" s="48"/>
      <c r="D14" s="49"/>
      <c r="E14" s="50"/>
      <c r="F14" s="50"/>
      <c r="G14" s="50"/>
      <c r="H14" s="50"/>
    </row>
    <row r="15" spans="1:8" ht="102" customHeight="1">
      <c r="A15" s="46">
        <v>16</v>
      </c>
      <c r="B15" s="54" t="s">
        <v>172</v>
      </c>
      <c r="C15" s="48">
        <v>1</v>
      </c>
      <c r="D15" s="49" t="s">
        <v>173</v>
      </c>
      <c r="E15" s="50">
        <v>0</v>
      </c>
      <c r="F15" s="50">
        <v>0</v>
      </c>
      <c r="G15" s="50">
        <f>C15*E15</f>
        <v>0</v>
      </c>
      <c r="H15" s="50">
        <f>C15*F15</f>
        <v>0</v>
      </c>
    </row>
    <row r="16" spans="1:8" ht="15" customHeight="1">
      <c r="A16" s="55"/>
      <c r="B16" s="56" t="s">
        <v>13</v>
      </c>
      <c r="C16" s="57"/>
      <c r="D16" s="58"/>
      <c r="E16" s="59"/>
      <c r="F16" s="59"/>
      <c r="G16" s="60">
        <f>SUM(G6:G15)</f>
        <v>0</v>
      </c>
      <c r="H16" s="60">
        <f>SUM(H6:H15)</f>
        <v>0</v>
      </c>
    </row>
    <row r="17" spans="1:8" ht="15">
      <c r="A17" s="61"/>
      <c r="B17" s="42"/>
      <c r="C17" s="42"/>
      <c r="D17" s="42"/>
      <c r="E17" s="42"/>
      <c r="F17" s="42"/>
      <c r="G17" s="42"/>
      <c r="H17" s="45"/>
    </row>
    <row r="18" spans="1:8" ht="15">
      <c r="A18" s="46"/>
      <c r="B18" s="62"/>
      <c r="C18" s="48"/>
      <c r="D18" s="52"/>
      <c r="E18" s="50"/>
      <c r="F18" s="50"/>
      <c r="G18" s="50"/>
      <c r="H18" s="50"/>
    </row>
  </sheetData>
  <sheetProtection/>
  <mergeCells count="1">
    <mergeCell ref="A1:H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36"/>
  <sheetViews>
    <sheetView zoomScalePageLayoutView="0" workbookViewId="0" topLeftCell="A1">
      <selection activeCell="E31" sqref="E31"/>
    </sheetView>
  </sheetViews>
  <sheetFormatPr defaultColWidth="9.140625" defaultRowHeight="15"/>
  <cols>
    <col min="1" max="1" width="36.421875" style="9" customWidth="1"/>
    <col min="2" max="2" width="10.7109375" style="9" customWidth="1"/>
    <col min="3" max="4" width="15.7109375" style="9" customWidth="1"/>
    <col min="5" max="16384" width="9.140625" style="9" customWidth="1"/>
  </cols>
  <sheetData>
    <row r="1" spans="1:4" s="13" customFormat="1" ht="15.75">
      <c r="A1" s="67" t="s">
        <v>178</v>
      </c>
      <c r="B1" s="68"/>
      <c r="C1" s="68"/>
      <c r="D1" s="68"/>
    </row>
    <row r="2" spans="1:4" s="13" customFormat="1" ht="15.75">
      <c r="A2" s="67" t="s">
        <v>179</v>
      </c>
      <c r="B2" s="68"/>
      <c r="C2" s="68"/>
      <c r="D2" s="68"/>
    </row>
    <row r="3" spans="1:4" s="13" customFormat="1" ht="15.75">
      <c r="A3" s="67" t="s">
        <v>180</v>
      </c>
      <c r="B3" s="68"/>
      <c r="C3" s="68"/>
      <c r="D3" s="68"/>
    </row>
    <row r="4" spans="1:4" ht="15.75">
      <c r="A4" s="76"/>
      <c r="B4" s="68"/>
      <c r="C4" s="68"/>
      <c r="D4" s="68"/>
    </row>
    <row r="5" spans="1:4" ht="15.75">
      <c r="A5" s="67" t="s">
        <v>181</v>
      </c>
      <c r="B5" s="69"/>
      <c r="C5" s="69"/>
      <c r="D5" s="69"/>
    </row>
    <row r="6" spans="1:4" ht="15.75">
      <c r="A6" s="67" t="s">
        <v>175</v>
      </c>
      <c r="B6" s="69"/>
      <c r="C6" s="69"/>
      <c r="D6" s="69"/>
    </row>
    <row r="7" spans="1:4" ht="15.75">
      <c r="A7" s="67" t="s">
        <v>176</v>
      </c>
      <c r="B7" s="69"/>
      <c r="C7" s="69"/>
      <c r="D7" s="69"/>
    </row>
    <row r="8" spans="1:4" ht="15.75">
      <c r="A8" s="67" t="s">
        <v>177</v>
      </c>
      <c r="B8" s="69"/>
      <c r="C8" s="69"/>
      <c r="D8" s="69"/>
    </row>
    <row r="9" spans="1:4" ht="15.75">
      <c r="A9" s="67" t="s">
        <v>189</v>
      </c>
      <c r="B9" s="69"/>
      <c r="C9" s="69"/>
      <c r="D9" s="68"/>
    </row>
    <row r="10" spans="1:3" ht="15.75">
      <c r="A10" s="9" t="s">
        <v>126</v>
      </c>
      <c r="C10" s="9" t="s">
        <v>126</v>
      </c>
    </row>
    <row r="11" ht="15.75">
      <c r="C11" s="9" t="s">
        <v>194</v>
      </c>
    </row>
    <row r="12" spans="1:3" ht="15.75">
      <c r="A12" s="9" t="s">
        <v>126</v>
      </c>
      <c r="C12" s="63" t="s">
        <v>128</v>
      </c>
    </row>
    <row r="13" spans="1:3" ht="15.75">
      <c r="A13" s="9" t="s">
        <v>126</v>
      </c>
      <c r="C13" s="63" t="s">
        <v>191</v>
      </c>
    </row>
    <row r="14" ht="15.75">
      <c r="A14" s="9" t="s">
        <v>126</v>
      </c>
    </row>
    <row r="16" spans="1:2" ht="17.25">
      <c r="A16" s="63" t="s">
        <v>127</v>
      </c>
      <c r="B16" s="33" t="s">
        <v>192</v>
      </c>
    </row>
    <row r="17" ht="15.75">
      <c r="A17" s="9" t="s">
        <v>129</v>
      </c>
    </row>
    <row r="20" ht="15.75">
      <c r="A20" s="9" t="s">
        <v>129</v>
      </c>
    </row>
    <row r="22" spans="1:4" ht="15.75">
      <c r="A22" s="71" t="s">
        <v>190</v>
      </c>
      <c r="B22" s="72"/>
      <c r="C22" s="72"/>
      <c r="D22" s="72"/>
    </row>
    <row r="23" spans="1:4" ht="15.75">
      <c r="A23" s="14" t="s">
        <v>131</v>
      </c>
      <c r="B23" s="14"/>
      <c r="C23" s="17" t="s">
        <v>132</v>
      </c>
      <c r="D23" s="17" t="s">
        <v>133</v>
      </c>
    </row>
    <row r="24" spans="1:4" ht="15.75">
      <c r="A24" s="14" t="s">
        <v>134</v>
      </c>
      <c r="B24" s="14"/>
      <c r="C24" s="14">
        <f>ROUND(SUM(Összesítő!B2:B9),0)</f>
        <v>0</v>
      </c>
      <c r="D24" s="14">
        <f>ROUND(SUM(Összesítő!C2:C9),0)</f>
        <v>0</v>
      </c>
    </row>
    <row r="25" spans="1:4" ht="15.75">
      <c r="A25" s="14" t="s">
        <v>135</v>
      </c>
      <c r="B25" s="14"/>
      <c r="C25" s="14">
        <f>ROUND(C24,0)</f>
        <v>0</v>
      </c>
      <c r="D25" s="14">
        <f>ROUND(D24,0)</f>
        <v>0</v>
      </c>
    </row>
    <row r="26" spans="1:4" ht="15.75">
      <c r="A26" s="9" t="s">
        <v>136</v>
      </c>
      <c r="C26" s="73">
        <f>ROUND(C25+D25,0)</f>
        <v>0</v>
      </c>
      <c r="D26" s="73"/>
    </row>
    <row r="27" spans="1:4" ht="15.75">
      <c r="A27" s="14" t="s">
        <v>137</v>
      </c>
      <c r="B27" s="15">
        <v>0.27</v>
      </c>
      <c r="C27" s="74">
        <f>ROUND(C26*B27,0)</f>
        <v>0</v>
      </c>
      <c r="D27" s="74"/>
    </row>
    <row r="28" spans="1:4" ht="15.75">
      <c r="A28" s="14" t="s">
        <v>138</v>
      </c>
      <c r="B28" s="14"/>
      <c r="C28" s="75">
        <f>ROUND(C26+C27,0)</f>
        <v>0</v>
      </c>
      <c r="D28" s="75"/>
    </row>
    <row r="32" spans="2:3" ht="15.75">
      <c r="B32" s="73" t="s">
        <v>139</v>
      </c>
      <c r="C32" s="73"/>
    </row>
    <row r="34" ht="15.75">
      <c r="A34" s="16"/>
    </row>
    <row r="35" ht="15.75">
      <c r="A35" s="16"/>
    </row>
    <row r="36" ht="15.75">
      <c r="A36" s="16"/>
    </row>
  </sheetData>
  <sheetProtection/>
  <mergeCells count="14">
    <mergeCell ref="A1:D1"/>
    <mergeCell ref="A2:D2"/>
    <mergeCell ref="A3:D3"/>
    <mergeCell ref="A4:D4"/>
    <mergeCell ref="A5:D5"/>
    <mergeCell ref="A6:D6"/>
    <mergeCell ref="A7:D7"/>
    <mergeCell ref="A22:D22"/>
    <mergeCell ref="C26:D26"/>
    <mergeCell ref="C27:D27"/>
    <mergeCell ref="C28:D28"/>
    <mergeCell ref="B32:C32"/>
    <mergeCell ref="A8:D8"/>
    <mergeCell ref="A9:D9"/>
  </mergeCells>
  <printOptions/>
  <pageMargins left="1" right="1" top="1" bottom="1" header="0.4166666666666667" footer="0.4166666666666667"/>
  <pageSetup firstPageNumber="1"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10"/>
  <sheetViews>
    <sheetView zoomScalePageLayoutView="0" workbookViewId="0" topLeftCell="A1">
      <selection activeCell="I18" sqref="I18"/>
    </sheetView>
  </sheetViews>
  <sheetFormatPr defaultColWidth="9.140625" defaultRowHeight="15"/>
  <cols>
    <col min="1" max="1" width="36.421875" style="10" customWidth="1"/>
    <col min="2" max="3" width="20.7109375" style="10" customWidth="1"/>
    <col min="4" max="16384" width="9.140625" style="10" customWidth="1"/>
  </cols>
  <sheetData>
    <row r="1" spans="1:3" s="11" customFormat="1" ht="15.75">
      <c r="A1" s="11" t="s">
        <v>0</v>
      </c>
      <c r="B1" s="12" t="s">
        <v>1</v>
      </c>
      <c r="C1" s="12" t="s">
        <v>2</v>
      </c>
    </row>
    <row r="2" spans="1:3" ht="15.75">
      <c r="A2" s="10" t="s">
        <v>16</v>
      </c>
      <c r="B2" s="10">
        <f>'Irtás, föld- és sziklamunka'!H4</f>
        <v>0</v>
      </c>
      <c r="C2" s="10">
        <f>'Irtás, föld- és sziklamunka'!I4</f>
        <v>0</v>
      </c>
    </row>
    <row r="3" spans="1:3" ht="15.75">
      <c r="A3" s="10" t="s">
        <v>23</v>
      </c>
      <c r="B3" s="10">
        <f>'Vakolás és rabicolás'!H7</f>
        <v>0</v>
      </c>
      <c r="C3" s="10">
        <f>'Vakolás és rabicolás'!I7</f>
        <v>0</v>
      </c>
    </row>
    <row r="4" spans="1:3" ht="31.5">
      <c r="A4" s="10" t="s">
        <v>59</v>
      </c>
      <c r="B4" s="10">
        <f>'Hideg- és melegburkolatok készí'!H38</f>
        <v>0</v>
      </c>
      <c r="C4" s="10">
        <f>'Hideg- és melegburkolatok készí'!I38</f>
        <v>0</v>
      </c>
    </row>
    <row r="5" spans="1:3" ht="15.75">
      <c r="A5" s="10" t="s">
        <v>85</v>
      </c>
      <c r="B5" s="10">
        <f>Felületképzés!H28</f>
        <v>0</v>
      </c>
      <c r="C5" s="10">
        <f>Felületképzés!I28</f>
        <v>0</v>
      </c>
    </row>
    <row r="6" spans="1:3" ht="31.5">
      <c r="A6" s="10" t="s">
        <v>94</v>
      </c>
      <c r="B6" s="10">
        <f>'Elektromosenergia-ellátás, vill'!H10</f>
        <v>0</v>
      </c>
      <c r="C6" s="10">
        <f>'Elektromosenergia-ellátás, vill'!I10</f>
        <v>0</v>
      </c>
    </row>
    <row r="7" spans="1:3" ht="15.75">
      <c r="A7" s="10" t="s">
        <v>97</v>
      </c>
      <c r="B7" s="10">
        <f>'Épületgépészeti csővezeték szer'!H4</f>
        <v>0</v>
      </c>
      <c r="C7" s="10">
        <f>'Épületgépészeti csővezeték szer'!I4</f>
        <v>0</v>
      </c>
    </row>
    <row r="8" spans="1:3" ht="31.5">
      <c r="A8" s="10" t="s">
        <v>118</v>
      </c>
      <c r="B8" s="10">
        <f>'Épületgépészeti szerelvények és'!H22</f>
        <v>0</v>
      </c>
      <c r="C8" s="10">
        <f>'Épületgépészeti szerelvények és'!I22</f>
        <v>0</v>
      </c>
    </row>
    <row r="9" spans="1:3" ht="15.75">
      <c r="A9" s="10" t="s">
        <v>124</v>
      </c>
      <c r="B9" s="10">
        <f>'Takarítási munka'!H6</f>
        <v>0</v>
      </c>
      <c r="C9" s="10">
        <f>'Takarítási munka'!I6</f>
        <v>0</v>
      </c>
    </row>
    <row r="10" spans="1:3" s="11" customFormat="1" ht="15.75">
      <c r="A10" s="11" t="s">
        <v>125</v>
      </c>
      <c r="B10" s="11">
        <f>ROUND(SUM(B2:B9),0)</f>
        <v>0</v>
      </c>
      <c r="C10" s="11">
        <f>ROUND(SUM(C2:C9),0)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4.xml><?xml version="1.0" encoding="utf-8"?>
<worksheet xmlns="http://schemas.openxmlformats.org/spreadsheetml/2006/main" xmlns:r="http://schemas.openxmlformats.org/officeDocument/2006/relationships">
  <dimension ref="A1:I4"/>
  <sheetViews>
    <sheetView zoomScalePageLayoutView="0" workbookViewId="0" topLeftCell="A1">
      <selection activeCell="F3" sqref="F3"/>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14</v>
      </c>
      <c r="C2" s="1" t="s">
        <v>15</v>
      </c>
      <c r="D2" s="5">
        <v>3</v>
      </c>
      <c r="E2" s="1" t="s">
        <v>12</v>
      </c>
      <c r="F2" s="5">
        <v>0</v>
      </c>
      <c r="G2" s="5">
        <v>0</v>
      </c>
      <c r="H2" s="5">
        <f>ROUND(D2*F2,0)</f>
        <v>0</v>
      </c>
      <c r="I2" s="5">
        <f>ROUND(D2*G2,0)</f>
        <v>0</v>
      </c>
    </row>
    <row r="4" spans="1:9" s="8" customFormat="1" ht="12.75">
      <c r="A4" s="6"/>
      <c r="B4" s="2"/>
      <c r="C4" s="2" t="s">
        <v>13</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Irtás, föld- és sziklamunka</oddHeader>
  </headerFooter>
</worksheet>
</file>

<file path=xl/worksheets/sheet5.xml><?xml version="1.0" encoding="utf-8"?>
<worksheet xmlns="http://schemas.openxmlformats.org/spreadsheetml/2006/main" xmlns:r="http://schemas.openxmlformats.org/officeDocument/2006/relationships">
  <dimension ref="A1:I7"/>
  <sheetViews>
    <sheetView zoomScalePageLayoutView="0" workbookViewId="0" topLeftCell="A1">
      <selection activeCell="G5" sqref="G5"/>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3" spans="1:9" ht="102">
      <c r="A3" s="7">
        <v>1</v>
      </c>
      <c r="B3" s="1" t="s">
        <v>18</v>
      </c>
      <c r="C3" s="1" t="s">
        <v>20</v>
      </c>
      <c r="D3" s="5">
        <v>417.33</v>
      </c>
      <c r="E3" s="1" t="s">
        <v>19</v>
      </c>
      <c r="F3" s="5">
        <v>0</v>
      </c>
      <c r="G3" s="5">
        <v>0</v>
      </c>
      <c r="H3" s="5">
        <f>ROUND(D3*F3,0)</f>
        <v>0</v>
      </c>
      <c r="I3" s="5">
        <f>ROUND(D3*G3,0)</f>
        <v>0</v>
      </c>
    </row>
    <row r="5" spans="1:9" ht="76.5">
      <c r="A5" s="7">
        <v>2</v>
      </c>
      <c r="B5" s="1" t="s">
        <v>21</v>
      </c>
      <c r="C5" s="1" t="s">
        <v>22</v>
      </c>
      <c r="D5" s="5">
        <v>7.7</v>
      </c>
      <c r="E5" s="1" t="s">
        <v>17</v>
      </c>
      <c r="F5" s="5">
        <v>0</v>
      </c>
      <c r="G5" s="5">
        <v>0</v>
      </c>
      <c r="H5" s="5">
        <f>ROUND(D5*F5,0)</f>
        <v>0</v>
      </c>
      <c r="I5" s="5">
        <f>ROUND(D5*G5,0)</f>
        <v>0</v>
      </c>
    </row>
    <row r="7" spans="1:9" s="8" customFormat="1" ht="12.75">
      <c r="A7" s="6"/>
      <c r="B7" s="2"/>
      <c r="C7" s="2" t="s">
        <v>13</v>
      </c>
      <c r="D7" s="4"/>
      <c r="E7" s="2"/>
      <c r="F7" s="4"/>
      <c r="G7" s="4"/>
      <c r="H7" s="4">
        <f>ROUND(SUM(H2:H6),0)</f>
        <v>0</v>
      </c>
      <c r="I7" s="4">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Vakolás és rabicolás</oddHeader>
  </headerFooter>
</worksheet>
</file>

<file path=xl/worksheets/sheet6.xml><?xml version="1.0" encoding="utf-8"?>
<worksheet xmlns="http://schemas.openxmlformats.org/spreadsheetml/2006/main" xmlns:r="http://schemas.openxmlformats.org/officeDocument/2006/relationships">
  <dimension ref="A1:I38"/>
  <sheetViews>
    <sheetView zoomScalePageLayoutView="0" workbookViewId="0" topLeftCell="A34">
      <selection activeCell="G1" sqref="G1"/>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38.25">
      <c r="A2" s="7">
        <v>1</v>
      </c>
      <c r="B2" s="1" t="s">
        <v>24</v>
      </c>
      <c r="C2" s="1" t="s">
        <v>25</v>
      </c>
      <c r="D2" s="5">
        <v>51.01</v>
      </c>
      <c r="E2" s="1" t="s">
        <v>17</v>
      </c>
      <c r="F2" s="5">
        <v>0</v>
      </c>
      <c r="G2" s="5">
        <v>0</v>
      </c>
      <c r="H2" s="5">
        <f>ROUND(D2*F2,0)</f>
        <v>0</v>
      </c>
      <c r="I2" s="5">
        <f>ROUND(D2*G2,0)</f>
        <v>0</v>
      </c>
    </row>
    <row r="4" spans="1:9" ht="38.25">
      <c r="A4" s="7">
        <v>2</v>
      </c>
      <c r="B4" s="1" t="s">
        <v>26</v>
      </c>
      <c r="C4" s="1" t="s">
        <v>27</v>
      </c>
      <c r="D4" s="5">
        <v>11.11</v>
      </c>
      <c r="E4" s="1" t="s">
        <v>17</v>
      </c>
      <c r="F4" s="5">
        <v>0</v>
      </c>
      <c r="G4" s="5">
        <v>0</v>
      </c>
      <c r="H4" s="5">
        <f>ROUND(D4*F4,0)</f>
        <v>0</v>
      </c>
      <c r="I4" s="5">
        <f>ROUND(D4*G4,0)</f>
        <v>0</v>
      </c>
    </row>
    <row r="6" spans="1:9" ht="51">
      <c r="A6" s="7">
        <v>3</v>
      </c>
      <c r="B6" s="1" t="s">
        <v>28</v>
      </c>
      <c r="C6" s="1" t="s">
        <v>29</v>
      </c>
      <c r="D6" s="5">
        <v>72.06</v>
      </c>
      <c r="E6" s="1" t="s">
        <v>19</v>
      </c>
      <c r="F6" s="5">
        <v>0</v>
      </c>
      <c r="G6" s="5">
        <v>0</v>
      </c>
      <c r="H6" s="5">
        <f>ROUND(D6*F6,0)</f>
        <v>0</v>
      </c>
      <c r="I6" s="5">
        <f>ROUND(D6*G6,0)</f>
        <v>0</v>
      </c>
    </row>
    <row r="8" spans="1:9" ht="38.25">
      <c r="A8" s="7">
        <v>4</v>
      </c>
      <c r="B8" s="1" t="s">
        <v>30</v>
      </c>
      <c r="C8" s="1" t="s">
        <v>31</v>
      </c>
      <c r="D8" s="5">
        <v>6.96</v>
      </c>
      <c r="E8" s="1" t="s">
        <v>17</v>
      </c>
      <c r="F8" s="5">
        <v>0</v>
      </c>
      <c r="G8" s="5">
        <v>0</v>
      </c>
      <c r="H8" s="5">
        <f>ROUND(D8*F8,0)</f>
        <v>0</v>
      </c>
      <c r="I8" s="5">
        <f>ROUND(D8*G8,0)</f>
        <v>0</v>
      </c>
    </row>
    <row r="10" spans="1:9" ht="51">
      <c r="A10" s="7">
        <v>5</v>
      </c>
      <c r="B10" s="1" t="s">
        <v>32</v>
      </c>
      <c r="C10" s="1" t="s">
        <v>33</v>
      </c>
      <c r="D10" s="5">
        <v>32.69</v>
      </c>
      <c r="E10" s="1" t="s">
        <v>17</v>
      </c>
      <c r="F10" s="5">
        <v>0</v>
      </c>
      <c r="G10" s="5">
        <v>0</v>
      </c>
      <c r="H10" s="5">
        <f>ROUND(D10*F10,0)</f>
        <v>0</v>
      </c>
      <c r="I10" s="5">
        <f>ROUND(D10*G10,0)</f>
        <v>0</v>
      </c>
    </row>
    <row r="12" spans="1:9" ht="51">
      <c r="A12" s="7">
        <v>6</v>
      </c>
      <c r="B12" s="1" t="s">
        <v>34</v>
      </c>
      <c r="C12" s="1" t="s">
        <v>35</v>
      </c>
      <c r="D12" s="5">
        <v>297.98</v>
      </c>
      <c r="E12" s="1" t="s">
        <v>19</v>
      </c>
      <c r="F12" s="5">
        <v>0</v>
      </c>
      <c r="G12" s="5">
        <v>0</v>
      </c>
      <c r="H12" s="5">
        <f>ROUND(D12*F12,0)</f>
        <v>0</v>
      </c>
      <c r="I12" s="5">
        <f>ROUND(D12*G12,0)</f>
        <v>0</v>
      </c>
    </row>
    <row r="14" spans="1:9" ht="38.25">
      <c r="A14" s="7">
        <v>7</v>
      </c>
      <c r="B14" s="1" t="s">
        <v>36</v>
      </c>
      <c r="C14" s="1" t="s">
        <v>37</v>
      </c>
      <c r="D14" s="5">
        <v>41.97</v>
      </c>
      <c r="E14" s="1" t="s">
        <v>17</v>
      </c>
      <c r="F14" s="5">
        <v>0</v>
      </c>
      <c r="G14" s="5">
        <v>0</v>
      </c>
      <c r="H14" s="5">
        <f>ROUND(D14*F14,0)</f>
        <v>0</v>
      </c>
      <c r="I14" s="5">
        <f>ROUND(D14*G14,0)</f>
        <v>0</v>
      </c>
    </row>
    <row r="16" spans="1:9" ht="38.25">
      <c r="A16" s="7">
        <v>8</v>
      </c>
      <c r="B16" s="1" t="s">
        <v>38</v>
      </c>
      <c r="C16" s="1" t="s">
        <v>39</v>
      </c>
      <c r="D16" s="5">
        <v>50.67</v>
      </c>
      <c r="E16" s="1" t="s">
        <v>17</v>
      </c>
      <c r="F16" s="5">
        <v>0</v>
      </c>
      <c r="G16" s="5">
        <v>0</v>
      </c>
      <c r="H16" s="5">
        <f>ROUND(D16*F16,0)</f>
        <v>0</v>
      </c>
      <c r="I16" s="5">
        <f>ROUND(D16*G16,0)</f>
        <v>0</v>
      </c>
    </row>
    <row r="18" spans="1:9" ht="89.25">
      <c r="A18" s="7">
        <v>9</v>
      </c>
      <c r="B18" s="1" t="s">
        <v>40</v>
      </c>
      <c r="C18" s="1" t="s">
        <v>41</v>
      </c>
      <c r="D18" s="5">
        <v>11.11</v>
      </c>
      <c r="E18" s="1" t="s">
        <v>17</v>
      </c>
      <c r="F18" s="5">
        <v>0</v>
      </c>
      <c r="G18" s="5">
        <v>0</v>
      </c>
      <c r="H18" s="5">
        <f>ROUND(D18*F18,0)</f>
        <v>0</v>
      </c>
      <c r="I18" s="5">
        <f>ROUND(D18*G18,0)</f>
        <v>0</v>
      </c>
    </row>
    <row r="20" spans="1:9" ht="76.5">
      <c r="A20" s="7">
        <v>10</v>
      </c>
      <c r="B20" s="1" t="s">
        <v>42</v>
      </c>
      <c r="C20" s="1" t="s">
        <v>43</v>
      </c>
      <c r="D20" s="5">
        <v>134.37</v>
      </c>
      <c r="E20" s="1" t="s">
        <v>17</v>
      </c>
      <c r="F20" s="5">
        <v>0</v>
      </c>
      <c r="G20" s="5">
        <v>0</v>
      </c>
      <c r="H20" s="5">
        <f>ROUND(D20*F20,0)</f>
        <v>0</v>
      </c>
      <c r="I20" s="5">
        <f>ROUND(D20*G20,0)</f>
        <v>0</v>
      </c>
    </row>
    <row r="22" spans="1:9" ht="153">
      <c r="A22" s="7">
        <v>11</v>
      </c>
      <c r="B22" s="1" t="s">
        <v>44</v>
      </c>
      <c r="C22" s="1" t="s">
        <v>45</v>
      </c>
      <c r="D22" s="5">
        <v>11.11</v>
      </c>
      <c r="E22" s="1" t="s">
        <v>17</v>
      </c>
      <c r="F22" s="5">
        <v>0</v>
      </c>
      <c r="G22" s="5">
        <v>0</v>
      </c>
      <c r="H22" s="5">
        <f>ROUND(D22*F22,0)</f>
        <v>0</v>
      </c>
      <c r="I22" s="5">
        <f>ROUND(D22*G22,0)</f>
        <v>0</v>
      </c>
    </row>
    <row r="24" spans="1:9" ht="140.25">
      <c r="A24" s="7">
        <v>12</v>
      </c>
      <c r="B24" s="1" t="s">
        <v>46</v>
      </c>
      <c r="C24" s="1" t="s">
        <v>47</v>
      </c>
      <c r="D24" s="5">
        <v>61.77</v>
      </c>
      <c r="E24" s="1" t="s">
        <v>17</v>
      </c>
      <c r="F24" s="5">
        <v>0</v>
      </c>
      <c r="G24" s="5">
        <v>0</v>
      </c>
      <c r="H24" s="5">
        <f>ROUND(D24*F24,0)</f>
        <v>0</v>
      </c>
      <c r="I24" s="5">
        <f>ROUND(D24*G24,0)</f>
        <v>0</v>
      </c>
    </row>
    <row r="26" spans="1:9" ht="140.25">
      <c r="A26" s="7">
        <v>13</v>
      </c>
      <c r="B26" s="1" t="s">
        <v>48</v>
      </c>
      <c r="C26" s="1" t="s">
        <v>140</v>
      </c>
      <c r="D26" s="5">
        <v>4.68</v>
      </c>
      <c r="E26" s="1" t="s">
        <v>17</v>
      </c>
      <c r="F26" s="5">
        <v>0</v>
      </c>
      <c r="G26" s="5">
        <v>0</v>
      </c>
      <c r="H26" s="5">
        <f>ROUND(D26*F26,0)</f>
        <v>0</v>
      </c>
      <c r="I26" s="5">
        <f>ROUND(D26*G26,0)</f>
        <v>0</v>
      </c>
    </row>
    <row r="28" spans="1:9" ht="127.5">
      <c r="A28" s="7">
        <v>14</v>
      </c>
      <c r="B28" s="1" t="s">
        <v>49</v>
      </c>
      <c r="C28" s="1" t="s">
        <v>50</v>
      </c>
      <c r="D28" s="5">
        <v>83.36</v>
      </c>
      <c r="E28" s="1" t="s">
        <v>17</v>
      </c>
      <c r="F28" s="5">
        <v>0</v>
      </c>
      <c r="G28" s="5">
        <v>0</v>
      </c>
      <c r="H28" s="5">
        <f>ROUND(D28*F28,0)</f>
        <v>0</v>
      </c>
      <c r="I28" s="5">
        <f>ROUND(D28*G28,0)</f>
        <v>0</v>
      </c>
    </row>
    <row r="30" spans="1:9" ht="102">
      <c r="A30" s="7">
        <v>15</v>
      </c>
      <c r="B30" s="1" t="s">
        <v>51</v>
      </c>
      <c r="C30" s="1" t="s">
        <v>52</v>
      </c>
      <c r="D30" s="5">
        <v>50.67</v>
      </c>
      <c r="E30" s="1" t="s">
        <v>17</v>
      </c>
      <c r="F30" s="5">
        <v>0</v>
      </c>
      <c r="G30" s="5">
        <v>0</v>
      </c>
      <c r="H30" s="5">
        <f>ROUND(D30*F30,0)</f>
        <v>0</v>
      </c>
      <c r="I30" s="5">
        <f>ROUND(D30*G30,0)</f>
        <v>0</v>
      </c>
    </row>
    <row r="32" spans="1:9" ht="76.5">
      <c r="A32" s="7">
        <v>16</v>
      </c>
      <c r="B32" s="1" t="s">
        <v>53</v>
      </c>
      <c r="C32" s="1" t="s">
        <v>54</v>
      </c>
      <c r="D32" s="5">
        <v>32.69</v>
      </c>
      <c r="E32" s="1" t="s">
        <v>17</v>
      </c>
      <c r="F32" s="5">
        <v>0</v>
      </c>
      <c r="G32" s="5">
        <v>0</v>
      </c>
      <c r="H32" s="5">
        <f>ROUND(D32*F32,0)</f>
        <v>0</v>
      </c>
      <c r="I32" s="5">
        <f>ROUND(D32*G32,0)</f>
        <v>0</v>
      </c>
    </row>
    <row r="34" spans="1:9" ht="153">
      <c r="A34" s="7">
        <v>17</v>
      </c>
      <c r="B34" s="1" t="s">
        <v>55</v>
      </c>
      <c r="C34" s="1" t="s">
        <v>56</v>
      </c>
      <c r="D34" s="5">
        <v>262.46</v>
      </c>
      <c r="E34" s="1" t="s">
        <v>17</v>
      </c>
      <c r="F34" s="5">
        <v>0</v>
      </c>
      <c r="G34" s="5">
        <v>0</v>
      </c>
      <c r="H34" s="5">
        <f>ROUND(D34*F34,0)</f>
        <v>0</v>
      </c>
      <c r="I34" s="5">
        <f>ROUND(D34*G34,0)</f>
        <v>0</v>
      </c>
    </row>
    <row r="36" spans="1:9" ht="25.5">
      <c r="A36" s="7">
        <v>18</v>
      </c>
      <c r="B36" s="1" t="s">
        <v>57</v>
      </c>
      <c r="C36" s="1" t="s">
        <v>58</v>
      </c>
      <c r="D36" s="5">
        <v>300.2</v>
      </c>
      <c r="E36" s="1" t="s">
        <v>19</v>
      </c>
      <c r="F36" s="5">
        <v>0</v>
      </c>
      <c r="G36" s="5">
        <v>0</v>
      </c>
      <c r="H36" s="5">
        <f>ROUND(D36*F36,0)</f>
        <v>0</v>
      </c>
      <c r="I36" s="5">
        <f>ROUND(D36*G36,0)</f>
        <v>0</v>
      </c>
    </row>
    <row r="38" spans="1:9" s="8" customFormat="1" ht="12.75">
      <c r="A38" s="6"/>
      <c r="B38" s="2"/>
      <c r="C38" s="2" t="s">
        <v>13</v>
      </c>
      <c r="D38" s="4"/>
      <c r="E38" s="2"/>
      <c r="F38" s="4"/>
      <c r="G38" s="4"/>
      <c r="H38" s="4">
        <f>ROUND(SUM(H2:H37),0)</f>
        <v>0</v>
      </c>
      <c r="I38" s="4">
        <f>ROUND(SUM(I2:I37),0)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Hideg- és melegburkolatok készítése, aljzat előkészítés</oddHeader>
  </headerFooter>
</worksheet>
</file>

<file path=xl/worksheets/sheet7.xml><?xml version="1.0" encoding="utf-8"?>
<worksheet xmlns="http://schemas.openxmlformats.org/spreadsheetml/2006/main" xmlns:r="http://schemas.openxmlformats.org/officeDocument/2006/relationships">
  <dimension ref="A1:I28"/>
  <sheetViews>
    <sheetView zoomScalePageLayoutView="0" workbookViewId="0" topLeftCell="A19">
      <selection activeCell="G28" sqref="G28"/>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60</v>
      </c>
      <c r="C2" s="1" t="s">
        <v>61</v>
      </c>
      <c r="D2" s="5">
        <v>2009.26</v>
      </c>
      <c r="E2" s="1" t="s">
        <v>17</v>
      </c>
      <c r="F2" s="5">
        <v>0</v>
      </c>
      <c r="G2" s="5">
        <v>0</v>
      </c>
      <c r="H2" s="5">
        <f>ROUND(D2*F2,0)</f>
        <v>0</v>
      </c>
      <c r="I2" s="5">
        <f>ROUND(D2*G2,0)</f>
        <v>0</v>
      </c>
    </row>
    <row r="4" spans="1:9" ht="76.5">
      <c r="A4" s="7">
        <v>2</v>
      </c>
      <c r="B4" s="1" t="s">
        <v>62</v>
      </c>
      <c r="C4" s="1" t="s">
        <v>63</v>
      </c>
      <c r="D4" s="5">
        <v>307.57</v>
      </c>
      <c r="E4" s="1" t="s">
        <v>19</v>
      </c>
      <c r="F4" s="5">
        <v>0</v>
      </c>
      <c r="G4" s="5">
        <v>0</v>
      </c>
      <c r="H4" s="5">
        <f>ROUND(D4*F4,0)</f>
        <v>0</v>
      </c>
      <c r="I4" s="5">
        <f>ROUND(D4*G4,0)</f>
        <v>0</v>
      </c>
    </row>
    <row r="6" spans="1:9" ht="51">
      <c r="A6" s="7">
        <v>3</v>
      </c>
      <c r="B6" s="1" t="s">
        <v>64</v>
      </c>
      <c r="C6" s="1" t="s">
        <v>65</v>
      </c>
      <c r="D6" s="5">
        <v>9.52</v>
      </c>
      <c r="E6" s="1" t="s">
        <v>17</v>
      </c>
      <c r="F6" s="5">
        <v>0</v>
      </c>
      <c r="G6" s="5">
        <v>0</v>
      </c>
      <c r="H6" s="5">
        <f>ROUND(D6*F6,0)</f>
        <v>0</v>
      </c>
      <c r="I6" s="5">
        <f>ROUND(D6*G6,0)</f>
        <v>0</v>
      </c>
    </row>
    <row r="8" spans="1:9" ht="51">
      <c r="A8" s="7">
        <v>4</v>
      </c>
      <c r="B8" s="1" t="s">
        <v>66</v>
      </c>
      <c r="C8" s="1" t="s">
        <v>67</v>
      </c>
      <c r="D8" s="5">
        <v>76.82</v>
      </c>
      <c r="E8" s="1" t="s">
        <v>17</v>
      </c>
      <c r="F8" s="5">
        <v>0</v>
      </c>
      <c r="G8" s="5">
        <v>0</v>
      </c>
      <c r="H8" s="5">
        <f>ROUND(D8*F8,0)</f>
        <v>0</v>
      </c>
      <c r="I8" s="5">
        <f>ROUND(D8*G8,0)</f>
        <v>0</v>
      </c>
    </row>
    <row r="10" spans="1:9" ht="127.5">
      <c r="A10" s="7">
        <v>5</v>
      </c>
      <c r="B10" s="1" t="s">
        <v>68</v>
      </c>
      <c r="C10" s="1" t="s">
        <v>69</v>
      </c>
      <c r="D10" s="5">
        <v>2009.24</v>
      </c>
      <c r="E10" s="1" t="s">
        <v>17</v>
      </c>
      <c r="F10" s="5">
        <v>0</v>
      </c>
      <c r="G10" s="5">
        <v>0</v>
      </c>
      <c r="H10" s="5">
        <f>ROUND(D10*F10,0)</f>
        <v>0</v>
      </c>
      <c r="I10" s="5">
        <f>ROUND(D10*G10,0)</f>
        <v>0</v>
      </c>
    </row>
    <row r="12" spans="1:9" ht="38.25">
      <c r="A12" s="7">
        <v>6</v>
      </c>
      <c r="B12" s="1" t="s">
        <v>70</v>
      </c>
      <c r="C12" s="1" t="s">
        <v>71</v>
      </c>
      <c r="D12" s="5">
        <v>9.52</v>
      </c>
      <c r="E12" s="1" t="s">
        <v>17</v>
      </c>
      <c r="F12" s="5">
        <v>0</v>
      </c>
      <c r="G12" s="5">
        <v>0</v>
      </c>
      <c r="H12" s="5">
        <f>ROUND(D12*F12,0)</f>
        <v>0</v>
      </c>
      <c r="I12" s="5">
        <f>ROUND(D12*G12,0)</f>
        <v>0</v>
      </c>
    </row>
    <row r="14" spans="1:9" ht="38.25">
      <c r="A14" s="7">
        <v>7</v>
      </c>
      <c r="B14" s="1" t="s">
        <v>72</v>
      </c>
      <c r="C14" s="1" t="s">
        <v>73</v>
      </c>
      <c r="D14" s="5">
        <v>2.52</v>
      </c>
      <c r="E14" s="1" t="s">
        <v>17</v>
      </c>
      <c r="F14" s="5">
        <v>0</v>
      </c>
      <c r="G14" s="5">
        <v>0</v>
      </c>
      <c r="H14" s="5">
        <f>ROUND(D14*F14,0)</f>
        <v>0</v>
      </c>
      <c r="I14" s="5">
        <f>ROUND(D14*G14,0)</f>
        <v>0</v>
      </c>
    </row>
    <row r="16" spans="1:9" ht="51">
      <c r="A16" s="7">
        <v>8</v>
      </c>
      <c r="B16" s="1" t="s">
        <v>74</v>
      </c>
      <c r="C16" s="1" t="s">
        <v>75</v>
      </c>
      <c r="D16" s="5">
        <v>307.57</v>
      </c>
      <c r="E16" s="1" t="s">
        <v>19</v>
      </c>
      <c r="F16" s="5">
        <v>0</v>
      </c>
      <c r="G16" s="5">
        <v>0</v>
      </c>
      <c r="H16" s="5">
        <f>ROUND(D16*F16,0)</f>
        <v>0</v>
      </c>
      <c r="I16" s="5">
        <f>ROUND(D16*G16,0)</f>
        <v>0</v>
      </c>
    </row>
    <row r="18" spans="1:9" ht="63.75">
      <c r="A18" s="7">
        <v>9</v>
      </c>
      <c r="B18" s="1" t="s">
        <v>76</v>
      </c>
      <c r="C18" s="1" t="s">
        <v>77</v>
      </c>
      <c r="D18" s="5">
        <v>9.82</v>
      </c>
      <c r="E18" s="1" t="s">
        <v>17</v>
      </c>
      <c r="F18" s="5">
        <v>0</v>
      </c>
      <c r="G18" s="5">
        <v>0</v>
      </c>
      <c r="H18" s="5">
        <f>ROUND(D18*F18,0)</f>
        <v>0</v>
      </c>
      <c r="I18" s="5">
        <f>ROUND(D18*G18,0)</f>
        <v>0</v>
      </c>
    </row>
    <row r="20" spans="1:9" ht="89.25">
      <c r="A20" s="7">
        <v>10</v>
      </c>
      <c r="B20" s="1" t="s">
        <v>78</v>
      </c>
      <c r="C20" s="1" t="s">
        <v>141</v>
      </c>
      <c r="D20" s="5">
        <v>2.52</v>
      </c>
      <c r="E20" s="1" t="s">
        <v>17</v>
      </c>
      <c r="F20" s="5">
        <v>0</v>
      </c>
      <c r="G20" s="5">
        <v>0</v>
      </c>
      <c r="H20" s="5">
        <f>ROUND(D20*F20,0)</f>
        <v>0</v>
      </c>
      <c r="I20" s="5">
        <f>ROUND(D20*G20,0)</f>
        <v>0</v>
      </c>
    </row>
    <row r="22" spans="1:9" ht="89.25">
      <c r="A22" s="7">
        <v>11</v>
      </c>
      <c r="B22" s="1" t="s">
        <v>79</v>
      </c>
      <c r="C22" s="1" t="s">
        <v>80</v>
      </c>
      <c r="D22" s="5">
        <v>307.57</v>
      </c>
      <c r="E22" s="1" t="s">
        <v>19</v>
      </c>
      <c r="F22" s="5">
        <v>0</v>
      </c>
      <c r="G22" s="5">
        <v>0</v>
      </c>
      <c r="H22" s="5">
        <f>ROUND(D22*F22,0)</f>
        <v>0</v>
      </c>
      <c r="I22" s="5">
        <f>ROUND(D22*G22,0)</f>
        <v>0</v>
      </c>
    </row>
    <row r="24" spans="1:9" ht="38.25">
      <c r="A24" s="7">
        <v>12</v>
      </c>
      <c r="B24" s="1" t="s">
        <v>81</v>
      </c>
      <c r="C24" s="1" t="s">
        <v>82</v>
      </c>
      <c r="D24" s="5">
        <v>76.82</v>
      </c>
      <c r="E24" s="1" t="s">
        <v>17</v>
      </c>
      <c r="F24" s="5">
        <v>0</v>
      </c>
      <c r="G24" s="5">
        <v>0</v>
      </c>
      <c r="H24" s="5">
        <f>ROUND(D24*F24,0)</f>
        <v>0</v>
      </c>
      <c r="I24" s="5">
        <f>ROUND(D24*G24,0)</f>
        <v>0</v>
      </c>
    </row>
    <row r="26" spans="1:9" ht="178.5">
      <c r="A26" s="7">
        <v>13</v>
      </c>
      <c r="B26" s="1" t="s">
        <v>83</v>
      </c>
      <c r="C26" s="1" t="s">
        <v>84</v>
      </c>
      <c r="D26" s="5">
        <v>24.62</v>
      </c>
      <c r="E26" s="1" t="s">
        <v>17</v>
      </c>
      <c r="F26" s="5">
        <v>0</v>
      </c>
      <c r="G26" s="5">
        <v>0</v>
      </c>
      <c r="H26" s="5">
        <f>ROUND(D26*F26,0)</f>
        <v>0</v>
      </c>
      <c r="I26" s="5">
        <f>ROUND(D26*G26,0)</f>
        <v>0</v>
      </c>
    </row>
    <row r="28" spans="1:9" s="8" customFormat="1" ht="12.75">
      <c r="A28" s="6"/>
      <c r="B28" s="2"/>
      <c r="C28" s="2" t="s">
        <v>13</v>
      </c>
      <c r="D28" s="4"/>
      <c r="E28" s="2"/>
      <c r="F28" s="4"/>
      <c r="G28" s="4"/>
      <c r="H28" s="4">
        <f>ROUND(SUM(H2:H27),0)</f>
        <v>0</v>
      </c>
      <c r="I28" s="4">
        <f>ROUND(SUM(I2:I27),0)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Felületképzés</oddHeader>
  </headerFooter>
</worksheet>
</file>

<file path=xl/worksheets/sheet8.xml><?xml version="1.0" encoding="utf-8"?>
<worksheet xmlns="http://schemas.openxmlformats.org/spreadsheetml/2006/main" xmlns:r="http://schemas.openxmlformats.org/officeDocument/2006/relationships">
  <dimension ref="A1:J10"/>
  <sheetViews>
    <sheetView zoomScalePageLayoutView="0" workbookViewId="0" topLeftCell="A1">
      <selection activeCell="G3" sqref="G3"/>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76.5">
      <c r="A2" s="7">
        <v>1</v>
      </c>
      <c r="B2" s="1" t="s">
        <v>86</v>
      </c>
      <c r="C2" s="1" t="s">
        <v>87</v>
      </c>
      <c r="D2" s="5">
        <v>37</v>
      </c>
      <c r="E2" s="1" t="s">
        <v>12</v>
      </c>
      <c r="F2" s="5">
        <v>0</v>
      </c>
      <c r="G2" s="5">
        <v>0</v>
      </c>
      <c r="H2" s="5">
        <f>ROUND(D2*F2,0)</f>
        <v>0</v>
      </c>
      <c r="I2" s="5">
        <f>ROUND(D2*G2,0)</f>
        <v>0</v>
      </c>
    </row>
    <row r="4" spans="1:9" ht="38.25">
      <c r="A4" s="7">
        <v>2</v>
      </c>
      <c r="B4" s="1" t="s">
        <v>88</v>
      </c>
      <c r="C4" s="1" t="s">
        <v>89</v>
      </c>
      <c r="D4" s="5">
        <v>37</v>
      </c>
      <c r="E4" s="1" t="s">
        <v>12</v>
      </c>
      <c r="F4" s="5">
        <v>0</v>
      </c>
      <c r="G4" s="5">
        <v>0</v>
      </c>
      <c r="H4" s="5">
        <f>ROUND(D4*F4,0)</f>
        <v>0</v>
      </c>
      <c r="I4" s="5">
        <f>ROUND(D4*G4,0)</f>
        <v>0</v>
      </c>
    </row>
    <row r="6" spans="1:10" ht="89.25">
      <c r="A6" s="7">
        <v>3</v>
      </c>
      <c r="B6" s="1" t="s">
        <v>90</v>
      </c>
      <c r="C6" s="1" t="s">
        <v>91</v>
      </c>
      <c r="D6" s="5">
        <v>37</v>
      </c>
      <c r="E6" s="1" t="s">
        <v>12</v>
      </c>
      <c r="F6" s="5">
        <v>0</v>
      </c>
      <c r="G6" s="5">
        <v>0</v>
      </c>
      <c r="H6" s="5">
        <f>ROUND(D6*F6,0)</f>
        <v>0</v>
      </c>
      <c r="I6" s="5">
        <f>ROUND(D6*G6,0)</f>
        <v>0</v>
      </c>
      <c r="J6" s="18"/>
    </row>
    <row r="8" spans="1:9" ht="76.5">
      <c r="A8" s="7">
        <v>4</v>
      </c>
      <c r="B8" s="1" t="s">
        <v>92</v>
      </c>
      <c r="C8" s="1" t="s">
        <v>93</v>
      </c>
      <c r="D8" s="5">
        <v>37</v>
      </c>
      <c r="E8" s="1" t="s">
        <v>12</v>
      </c>
      <c r="F8" s="5">
        <v>0</v>
      </c>
      <c r="G8" s="5">
        <v>0</v>
      </c>
      <c r="H8" s="5">
        <f>ROUND(D8*F8,0)</f>
        <v>0</v>
      </c>
      <c r="I8" s="5">
        <f>ROUND(D8*G8,0)</f>
        <v>0</v>
      </c>
    </row>
    <row r="10" spans="1:9" s="8" customFormat="1" ht="12.75">
      <c r="A10" s="6"/>
      <c r="B10" s="2"/>
      <c r="C10" s="2" t="s">
        <v>13</v>
      </c>
      <c r="D10" s="4"/>
      <c r="E10" s="2"/>
      <c r="F10" s="4"/>
      <c r="G10" s="4"/>
      <c r="H10" s="4">
        <f>ROUND(SUM(H2:H9),0)</f>
        <v>0</v>
      </c>
      <c r="I10" s="4">
        <f>ROUND(SUM(I2:I9),0)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Elektromosenergia-ellátás, villanyszerelés</oddHeader>
  </headerFooter>
</worksheet>
</file>

<file path=xl/worksheets/sheet9.xml><?xml version="1.0" encoding="utf-8"?>
<worksheet xmlns="http://schemas.openxmlformats.org/spreadsheetml/2006/main" xmlns:r="http://schemas.openxmlformats.org/officeDocument/2006/relationships">
  <dimension ref="A1:I4"/>
  <sheetViews>
    <sheetView zoomScalePageLayoutView="0" workbookViewId="0" topLeftCell="A1">
      <selection activeCell="H2" sqref="H2"/>
    </sheetView>
  </sheetViews>
  <sheetFormatPr defaultColWidth="9.140625" defaultRowHeight="15"/>
  <cols>
    <col min="1" max="1" width="4.28125" style="7" customWidth="1"/>
    <col min="2" max="2" width="9.28125" style="1" customWidth="1"/>
    <col min="3" max="3" width="32.7109375" style="1" customWidth="1"/>
    <col min="4" max="4" width="6.7109375" style="5" customWidth="1"/>
    <col min="5" max="5" width="6.7109375" style="1" customWidth="1"/>
    <col min="6" max="7" width="8.28125" style="5" customWidth="1"/>
    <col min="8" max="9" width="9.7109375" style="5" customWidth="1"/>
    <col min="10" max="10" width="15.7109375" style="1" customWidth="1"/>
    <col min="11" max="16384" width="9.140625" style="1" customWidth="1"/>
  </cols>
  <sheetData>
    <row r="1" spans="1:9" s="3" customFormat="1" ht="25.5">
      <c r="A1" s="6" t="s">
        <v>3</v>
      </c>
      <c r="B1" s="2" t="s">
        <v>4</v>
      </c>
      <c r="C1" s="2" t="s">
        <v>5</v>
      </c>
      <c r="D1" s="4" t="s">
        <v>6</v>
      </c>
      <c r="E1" s="2" t="s">
        <v>7</v>
      </c>
      <c r="F1" s="4" t="s">
        <v>8</v>
      </c>
      <c r="G1" s="4" t="s">
        <v>9</v>
      </c>
      <c r="H1" s="4" t="s">
        <v>10</v>
      </c>
      <c r="I1" s="4" t="s">
        <v>11</v>
      </c>
    </row>
    <row r="2" spans="1:9" ht="89.25">
      <c r="A2" s="7">
        <v>1</v>
      </c>
      <c r="B2" s="1" t="s">
        <v>95</v>
      </c>
      <c r="C2" s="1" t="s">
        <v>96</v>
      </c>
      <c r="D2" s="5">
        <v>25.3</v>
      </c>
      <c r="E2" s="1" t="s">
        <v>19</v>
      </c>
      <c r="F2" s="5">
        <v>0</v>
      </c>
      <c r="G2" s="5">
        <v>0</v>
      </c>
      <c r="H2" s="5">
        <f>ROUND(D2*F2,0)</f>
        <v>0</v>
      </c>
      <c r="I2" s="5">
        <f>ROUND(D2*G2,0)</f>
        <v>0</v>
      </c>
    </row>
    <row r="4" spans="1:9" s="8" customFormat="1" ht="12.75">
      <c r="A4" s="6"/>
      <c r="B4" s="2"/>
      <c r="C4" s="2" t="s">
        <v>13</v>
      </c>
      <c r="D4" s="4"/>
      <c r="E4" s="2"/>
      <c r="F4" s="4"/>
      <c r="G4" s="4"/>
      <c r="H4" s="4">
        <f>ROUND(SUM(H2:H3),0)</f>
        <v>0</v>
      </c>
      <c r="I4" s="4">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Roman,bold"&amp;10 Épületgépészeti csővezeték szerelése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zsobrakrobert</dc:creator>
  <cp:keywords/>
  <dc:description/>
  <cp:lastModifiedBy>Szoboszlai Szilvia - Gyönki K.Ö.H.</cp:lastModifiedBy>
  <cp:lastPrinted>2022-01-06T13:34:04Z</cp:lastPrinted>
  <dcterms:created xsi:type="dcterms:W3CDTF">2020-09-03T07:01:05Z</dcterms:created>
  <dcterms:modified xsi:type="dcterms:W3CDTF">2022-01-11T09:34:34Z</dcterms:modified>
  <cp:category/>
  <cp:version/>
  <cp:contentType/>
  <cp:contentStatus/>
</cp:coreProperties>
</file>